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JdDjvN/aXgvRx7OpYLqvMb5BZtuBYvu6Sobhj04tGYP1GKMMducH0rWtmQpxC8S0M7PjDxSyr8uCv4M0XH+pDA==" workbookSaltValue="M784f4p8AiOVBlmn46xrjg=="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<sst xmlns="http://schemas.openxmlformats.org/spreadsheetml/2006/main" xmlns:r="http://schemas.openxmlformats.org/officeDocument/2006/relationships" count="111" uniqueCount="111">
  <si>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</si>
  <si>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</si>
  <si>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</si>
  <si>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</si>
  <si>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</si>
  <si>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</si>
  <si>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</si>
  <si>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</si>
  <si>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</si>
  <si>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①有形固定資産減価償却率、②管路経年化率とも上昇傾向にあり、老朽化が進んでいる。③管路更新率も類似団体の平均値を下回る傾向にあり、管路更新計画に基き整備を進める必要がある。</t>
    <rPh sb="1" eb="12">
      <t>ユウケイコテイシサンゲ</t>
    </rPh>
    <rPh sb="14" eb="16">
      <t>カンロ</t>
    </rPh>
    <rPh sb="16" eb="19">
      <t>ケイネンカ</t>
    </rPh>
    <rPh sb="19" eb="20">
      <t>リツ</t>
    </rPh>
    <rPh sb="22" eb="26">
      <t>ジョウ</t>
    </rPh>
    <rPh sb="30" eb="33">
      <t>ロウキュウカ</t>
    </rPh>
    <rPh sb="34" eb="35">
      <t>スス</t>
    </rPh>
    <rPh sb="41" eb="43">
      <t>カンロ</t>
    </rPh>
    <rPh sb="43" eb="46">
      <t>コウシンリツ</t>
    </rPh>
    <rPh sb="47" eb="52">
      <t>ルイジダ</t>
    </rPh>
    <rPh sb="52" eb="55">
      <t>ヘイキンチ</t>
    </rPh>
    <rPh sb="56" eb="58">
      <t>シタマワ</t>
    </rPh>
    <rPh sb="59" eb="61">
      <t>ケイコウ</t>
    </rPh>
    <rPh sb="65" eb="72">
      <t>カンロコウシン</t>
    </rPh>
    <rPh sb="72" eb="73">
      <t>モト</t>
    </rPh>
    <rPh sb="74" eb="76">
      <t>セイビ</t>
    </rPh>
    <rPh sb="77" eb="78">
      <t>スス</t>
    </rPh>
    <rPh sb="80" eb="83">
      <t>ヒツ</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</si>
  <si>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</si>
  <si>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</si>
  <si>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</si>
  <si>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</si>
  <si>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</si>
  <si>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</si>
  <si>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</si>
  <si>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</si>
  <si>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</si>
  <si>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</si>
  <si>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</si>
  <si>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</si>
  <si>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</si>
  <si>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</si>
  <si>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A5</t>
  </si>
  <si>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</si>
  <si>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</si>
  <si>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</si>
  <si>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</si>
  <si>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</si>
  <si>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</si>
  <si>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</si>
  <si>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</si>
  <si>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</si>
  <si>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</si>
  <si>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</si>
  <si>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</si>
  <si>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</si>
  <si>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</si>
  <si>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</si>
  <si>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</si>
  <si>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</si>
  <si>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</si>
  <si>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</si>
  <si>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</si>
  <si>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</si>
  <si>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</si>
  <si>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</si>
  <si>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</si>
  <si>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</si>
  <si>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</si>
  <si>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</si>
  <si>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</si>
  <si>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</si>
  <si>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</si>
  <si>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</si>
  <si>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</si>
  <si>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</si>
  <si>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</si>
  <si>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</si>
  <si>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</si>
  <si>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</si>
  <si>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</si>
  <si>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</si>
  <si>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</si>
  <si>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　給水収益が減少が見込まれているなかで、老朽管路の更新や基幹管路の耐震化等に多額の費用が生じており、その財源を企業債に頼らざるを得ない状況が続いている。また、物価・エネルギー価格の高騰により経費も増加しており厳しい経営環境が続いている。
　今後も、事業の経営健全化・効率化に向けて、一層の経営努力を行いつつ、「吉野川市水道事業ビジョン」「吉野川市水道事業経営戦略」の見直し中で、安定的な財源を確保できるように組み入れていく必要がある。</t>
    <rPh sb="1" eb="3">
      <t>キュウスイ</t>
    </rPh>
    <rPh sb="3" eb="5">
      <t>シュウエキ</t>
    </rPh>
    <rPh sb="6" eb="8">
      <t>ゲンショウ</t>
    </rPh>
    <rPh sb="9" eb="11">
      <t>ミコ</t>
    </rPh>
    <rPh sb="20" eb="22">
      <t>ロウキュウ</t>
    </rPh>
    <rPh sb="22" eb="24">
      <t>カンロ</t>
    </rPh>
    <rPh sb="25" eb="27">
      <t>コウシン</t>
    </rPh>
    <rPh sb="28" eb="32">
      <t>キカンカンロ</t>
    </rPh>
    <rPh sb="33" eb="36">
      <t>タイシンカ</t>
    </rPh>
    <rPh sb="36" eb="37">
      <t>トウ</t>
    </rPh>
    <rPh sb="38" eb="40">
      <t>タガク</t>
    </rPh>
    <rPh sb="41" eb="43">
      <t>ヒヨウ</t>
    </rPh>
    <rPh sb="44" eb="45">
      <t>ショウ</t>
    </rPh>
    <rPh sb="52" eb="54">
      <t>ザイゲン</t>
    </rPh>
    <rPh sb="55" eb="58">
      <t>キギ</t>
    </rPh>
    <rPh sb="59" eb="60">
      <t>タヨ</t>
    </rPh>
    <rPh sb="64" eb="65">
      <t>エ</t>
    </rPh>
    <rPh sb="67" eb="70">
      <t>ジョ</t>
    </rPh>
    <rPh sb="70" eb="71">
      <t>ツヅ</t>
    </rPh>
    <rPh sb="79" eb="81">
      <t>ブッカ</t>
    </rPh>
    <rPh sb="87" eb="89">
      <t>カカク</t>
    </rPh>
    <rPh sb="90" eb="92">
      <t>コウトウ</t>
    </rPh>
    <rPh sb="95" eb="97">
      <t>ケイヒ</t>
    </rPh>
    <rPh sb="98" eb="100">
      <t>ゾウカ</t>
    </rPh>
    <rPh sb="104" eb="105">
      <t>キビ</t>
    </rPh>
    <rPh sb="107" eb="109">
      <t>ケイエイ</t>
    </rPh>
    <rPh sb="109" eb="111">
      <t>カンキョウ</t>
    </rPh>
    <rPh sb="112" eb="113">
      <t>ツヅ</t>
    </rPh>
    <rPh sb="120" eb="122">
      <t>コンゴ</t>
    </rPh>
    <rPh sb="124" eb="126">
      <t>ジギョウ</t>
    </rPh>
    <rPh sb="127" eb="132">
      <t>ケイエイケ</t>
    </rPh>
    <rPh sb="133" eb="136">
      <t>コウリツカ</t>
    </rPh>
    <rPh sb="137" eb="138">
      <t>ム</t>
    </rPh>
    <rPh sb="141" eb="143">
      <t>イッソウ</t>
    </rPh>
    <rPh sb="144" eb="149">
      <t>ケイエイド</t>
    </rPh>
    <rPh sb="149" eb="150">
      <t>オコナ</t>
    </rPh>
    <rPh sb="155" eb="159">
      <t>ヨシノガワシ</t>
    </rPh>
    <rPh sb="159" eb="167">
      <t>スイドウジギ</t>
    </rPh>
    <rPh sb="169" eb="173">
      <t>ヨシノガワシ</t>
    </rPh>
    <rPh sb="173" eb="181">
      <t>スイドウジギ</t>
    </rPh>
    <rPh sb="183" eb="185">
      <t>ミナオ</t>
    </rPh>
    <rPh sb="186" eb="187">
      <t>ナカ</t>
    </rPh>
    <rPh sb="189" eb="192">
      <t>アンテイテキ</t>
    </rPh>
    <rPh sb="193" eb="195">
      <t>ザイゲン</t>
    </rPh>
    <rPh sb="196" eb="198">
      <t>カクホ</t>
    </rPh>
    <rPh sb="204" eb="205">
      <t>ク</t>
    </rPh>
    <rPh sb="206" eb="207">
      <t>イ</t>
    </rPh>
    <rPh sb="211" eb="213">
      <t>ヒツヨウ</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</si>
  <si>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</si>
  <si>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</si>
  <si>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</si>
  <si>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</si>
  <si>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</si>
  <si>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</si>
  <si>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</si>
  <si>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</si>
  <si>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</si>
  <si>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</si>
  <si>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</si>
  <si>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</si>
  <si>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</si>
  <si>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</si>
  <si>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</si>
  <si>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</si>
  <si>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</si>
  <si>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</si>
  <si>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</si>
  <si>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</si>
  <si>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</si>
  <si>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</si>
  <si>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</si>
  <si>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</si>
  <si>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</si>
  <si>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</si>
  <si>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</si>
  <si>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</si>
  <si>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</si>
  <si>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</si>
  <si>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徳島県　吉野川市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</si>
  <si>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</si>
  <si>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</si>
  <si>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</si>
  <si>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</si>
  <si>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</si>
  <si>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</si>
  <si>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</si>
  <si>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</si>
  <si>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</si>
  <si>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</si>
  <si>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</si>
  <si>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</si>
  <si>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</si>
  <si>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xml:space="preserve">【健全性】
①経常収支比率が100％に達しておらず、単年度収支の赤字が続いている。
②累積欠損金は生じておらず、③流動比率は100％を超えているものの流動資産が減少傾向にあり、また⑤料金回収率も100％を下回る状況から、料金改定を含む経営改善に取り組むことが急務である。
④企業債残高対給水比率は、類似団体の平均値を上回る状態が続いており、将来への企業債返済負担の大きさを示している。
【効率性】
⑥給水原価は、類似団体の平均値を下回っている。⑦施設利用率は水需要の減少に伴い、低い数値で推移しており、施設の統廃合について検討する必要が出ている。⑧有収率は、類似団体の平均値を下回っており、定期的は漏水調査の実施、効率的な管路更新で対策を講じる必要がある。
</t>
    <rPh sb="1" eb="4">
      <t>ケンゼンセイ</t>
    </rPh>
    <rPh sb="7" eb="14">
      <t>ケイジョウシ</t>
    </rPh>
    <rPh sb="19" eb="20">
      <t>タッ</t>
    </rPh>
    <rPh sb="26" eb="29">
      <t>タンネンド</t>
    </rPh>
    <rPh sb="29" eb="31">
      <t>シュウシ</t>
    </rPh>
    <rPh sb="32" eb="34">
      <t>アカジ</t>
    </rPh>
    <rPh sb="35" eb="36">
      <t>ツヅ</t>
    </rPh>
    <rPh sb="43" eb="47">
      <t>ルイセキケッソン</t>
    </rPh>
    <rPh sb="47" eb="48">
      <t>キン</t>
    </rPh>
    <rPh sb="49" eb="50">
      <t>ショウ</t>
    </rPh>
    <rPh sb="57" eb="61">
      <t>リュウド</t>
    </rPh>
    <rPh sb="67" eb="68">
      <t>コ</t>
    </rPh>
    <rPh sb="75" eb="80">
      <t>リュウド</t>
    </rPh>
    <rPh sb="80" eb="84">
      <t>ゲンショウケイコウ</t>
    </rPh>
    <rPh sb="91" eb="97">
      <t>リョウキンカ</t>
    </rPh>
    <rPh sb="102" eb="104">
      <t>シタマワ</t>
    </rPh>
    <rPh sb="105" eb="107">
      <t>ジョウキョウ</t>
    </rPh>
    <rPh sb="110" eb="115">
      <t>リョウキン</t>
    </rPh>
    <rPh sb="115" eb="116">
      <t>フク</t>
    </rPh>
    <rPh sb="117" eb="121">
      <t>ケイエイ</t>
    </rPh>
    <rPh sb="122" eb="123">
      <t>ト</t>
    </rPh>
    <rPh sb="124" eb="125">
      <t>ク</t>
    </rPh>
    <rPh sb="129" eb="131">
      <t>キュウム</t>
    </rPh>
    <rPh sb="137" eb="142">
      <t>キギョウ</t>
    </rPh>
    <rPh sb="142" eb="143">
      <t>タイ</t>
    </rPh>
    <rPh sb="143" eb="148">
      <t>キュウスイ</t>
    </rPh>
    <rPh sb="149" eb="151">
      <t>ルイジ</t>
    </rPh>
    <rPh sb="151" eb="153">
      <t>ダンタイ</t>
    </rPh>
    <rPh sb="154" eb="157">
      <t>ヘイキンチ</t>
    </rPh>
    <rPh sb="158" eb="160">
      <t>ウワマワ</t>
    </rPh>
    <rPh sb="161" eb="163">
      <t>ジョウタイ</t>
    </rPh>
    <rPh sb="164" eb="165">
      <t>ツヅ</t>
    </rPh>
    <rPh sb="170" eb="172">
      <t>ショウライ</t>
    </rPh>
    <rPh sb="174" eb="182">
      <t>キギョウサイヘ</t>
    </rPh>
    <rPh sb="182" eb="183">
      <t>オオ</t>
    </rPh>
    <rPh sb="186" eb="187">
      <t>シメ</t>
    </rPh>
    <rPh sb="194" eb="196">
      <t>コウリツ</t>
    </rPh>
    <rPh sb="196" eb="197">
      <t>セイ</t>
    </rPh>
    <rPh sb="200" eb="205">
      <t>キュウスイ</t>
    </rPh>
    <rPh sb="206" eb="211">
      <t>ルイジダ</t>
    </rPh>
    <rPh sb="211" eb="214">
      <t>ヘイキンチ</t>
    </rPh>
    <rPh sb="215" eb="217">
      <t>シタマワ</t>
    </rPh>
    <rPh sb="223" eb="229">
      <t>シセツリヨウ</t>
    </rPh>
    <rPh sb="229" eb="233">
      <t>ミズジ</t>
    </rPh>
    <rPh sb="233" eb="235">
      <t>ゲンショウ</t>
    </rPh>
    <rPh sb="236" eb="237">
      <t>トモナ</t>
    </rPh>
    <rPh sb="239" eb="240">
      <t>ヒク</t>
    </rPh>
    <rPh sb="241" eb="244">
      <t>スウ</t>
    </rPh>
    <rPh sb="244" eb="246">
      <t>スイイ</t>
    </rPh>
    <rPh sb="251" eb="253">
      <t>シセツ</t>
    </rPh>
    <rPh sb="254" eb="261">
      <t>トウハイゴウ</t>
    </rPh>
    <rPh sb="261" eb="263">
      <t>ケントウ</t>
    </rPh>
    <rPh sb="265" eb="267">
      <t>ヒツヨウ</t>
    </rPh>
    <rPh sb="268" eb="269">
      <t>デ</t>
    </rPh>
    <rPh sb="274" eb="277">
      <t>ユウシュウリツ</t>
    </rPh>
    <rPh sb="279" eb="284">
      <t>ルイジダ</t>
    </rPh>
    <rPh sb="284" eb="287">
      <t>ヘイキンチ</t>
    </rPh>
    <rPh sb="288" eb="290">
      <t>シタマワ</t>
    </rPh>
    <rPh sb="295" eb="298">
      <t>テイキテキ</t>
    </rPh>
    <rPh sb="299" eb="304">
      <t>ロウスイチ</t>
    </rPh>
    <rPh sb="304" eb="306">
      <t>ジッシ</t>
    </rPh>
    <rPh sb="307" eb="310">
      <t>コウリツテキ</t>
    </rPh>
    <rPh sb="311" eb="316">
      <t>カンロコウ</t>
    </rPh>
    <rPh sb="316" eb="318">
      <t>タイサク</t>
    </rPh>
    <rPh sb="319" eb="320">
      <t>コウ</t>
    </rPh>
    <rPh sb="322" eb="324">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</si>
</sst>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0.61</c:v>
                </c:pt>
                <c:pt idx="2">
                  <c:v>0.3</c:v>
                </c:pt>
                <c:pt idx="3">
                  <c:v>0.38</c:v>
                </c:pt>
                <c:pt idx="4">
                  <c:v>0.63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0.56999999999999995</c:v>
                </c:pt>
                <c:pt idx="1">
                  <c:v>0.52</c:v>
                </c:pt>
                <c:pt idx="2">
                  <c:v>0.48</c:v>
                </c:pt>
                <c:pt idx="3">
                  <c:v>0.48</c:v>
                </c:pt>
                <c:pt idx="4">
                  <c:v>0.46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49.18</c:v>
                </c:pt>
                <c:pt idx="1">
                  <c:v>45.61</c:v>
                </c:pt>
                <c:pt idx="2">
                  <c:v>43.67</c:v>
                </c:pt>
                <c:pt idx="3">
                  <c:v>44.78</c:v>
                </c:pt>
                <c:pt idx="4">
                  <c:v>45.73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60.12</c:v>
                </c:pt>
                <c:pt idx="1">
                  <c:v>60.34</c:v>
                </c:pt>
                <c:pt idx="2">
                  <c:v>59.54</c:v>
                </c:pt>
                <c:pt idx="3">
                  <c:v>59.26</c:v>
                </c:pt>
                <c:pt idx="4">
                  <c:v>60.44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68.78</c:v>
                </c:pt>
                <c:pt idx="1">
                  <c:v>71.92</c:v>
                </c:pt>
                <c:pt idx="2">
                  <c:v>74.989999999999995</c:v>
                </c:pt>
                <c:pt idx="3">
                  <c:v>70.98</c:v>
                </c:pt>
                <c:pt idx="4">
                  <c:v>69.45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84.24</c:v>
                </c:pt>
                <c:pt idx="1">
                  <c:v>84.19</c:v>
                </c:pt>
                <c:pt idx="2">
                  <c:v>83.93</c:v>
                </c:pt>
                <c:pt idx="3">
                  <c:v>83.84</c:v>
                </c:pt>
                <c:pt idx="4">
                  <c:v>83.39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110.2</c:v>
                </c:pt>
                <c:pt idx="1">
                  <c:v>100.33</c:v>
                </c:pt>
                <c:pt idx="2">
                  <c:v>106.42</c:v>
                </c:pt>
                <c:pt idx="3">
                  <c:v>98.08</c:v>
                </c:pt>
                <c:pt idx="4">
                  <c:v>93.74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108.83</c:v>
                </c:pt>
                <c:pt idx="1">
                  <c:v>109.23</c:v>
                </c:pt>
                <c:pt idx="2">
                  <c:v>108.04</c:v>
                </c:pt>
                <c:pt idx="3">
                  <c:v>107.49</c:v>
                </c:pt>
                <c:pt idx="4">
                  <c:v>107.15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42.16</c:v>
                </c:pt>
                <c:pt idx="1">
                  <c:v>43.57</c:v>
                </c:pt>
                <c:pt idx="2">
                  <c:v>44.24</c:v>
                </c:pt>
                <c:pt idx="3">
                  <c:v>45.07</c:v>
                </c:pt>
                <c:pt idx="4">
                  <c:v>45.82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48.83</c:v>
                </c:pt>
                <c:pt idx="1">
                  <c:v>49.96</c:v>
                </c:pt>
                <c:pt idx="2">
                  <c:v>50.82</c:v>
                </c:pt>
                <c:pt idx="3">
                  <c:v>51.82</c:v>
                </c:pt>
                <c:pt idx="4">
                  <c:v>52.53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27.93</c:v>
                </c:pt>
                <c:pt idx="1">
                  <c:v>24.56</c:v>
                </c:pt>
                <c:pt idx="2">
                  <c:v>26.97</c:v>
                </c:pt>
                <c:pt idx="3">
                  <c:v>27.03</c:v>
                </c:pt>
                <c:pt idx="4">
                  <c:v>30.73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18.18</c:v>
                </c:pt>
                <c:pt idx="1">
                  <c:v>19.32</c:v>
                </c:pt>
                <c:pt idx="2">
                  <c:v>21.16</c:v>
                </c:pt>
                <c:pt idx="3">
                  <c:v>22.72</c:v>
                </c:pt>
                <c:pt idx="4">
                  <c:v>24.16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4.34</c:v>
                </c:pt>
                <c:pt idx="1">
                  <c:v>4.6900000000000004</c:v>
                </c:pt>
                <c:pt idx="2">
                  <c:v>4.72</c:v>
                </c:pt>
                <c:pt idx="3">
                  <c:v>5.76</c:v>
                </c:pt>
                <c:pt idx="4">
                  <c:v>4.74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403.76</c:v>
                </c:pt>
                <c:pt idx="1">
                  <c:v>315.64999999999998</c:v>
                </c:pt>
                <c:pt idx="2">
                  <c:v>319.33999999999997</c:v>
                </c:pt>
                <c:pt idx="3">
                  <c:v>289.48</c:v>
                </c:pt>
                <c:pt idx="4">
                  <c:v>179.09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327.77</c:v>
                </c:pt>
                <c:pt idx="1">
                  <c:v>338.02</c:v>
                </c:pt>
                <c:pt idx="2">
                  <c:v>345.94</c:v>
                </c:pt>
                <c:pt idx="3">
                  <c:v>329.7</c:v>
                </c:pt>
                <c:pt idx="4">
                  <c:v>319.99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705.74</c:v>
                </c:pt>
                <c:pt idx="1">
                  <c:v>716.24</c:v>
                </c:pt>
                <c:pt idx="2">
                  <c:v>826.28</c:v>
                </c:pt>
                <c:pt idx="3">
                  <c:v>770.79</c:v>
                </c:pt>
                <c:pt idx="4">
                  <c:v>761.26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397.1</c:v>
                </c:pt>
                <c:pt idx="1">
                  <c:v>379.91</c:v>
                </c:pt>
                <c:pt idx="2">
                  <c:v>386.61</c:v>
                </c:pt>
                <c:pt idx="3">
                  <c:v>381.56</c:v>
                </c:pt>
                <c:pt idx="4">
                  <c:v>365.55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97.85</c:v>
                </c:pt>
                <c:pt idx="1">
                  <c:v>91.36</c:v>
                </c:pt>
                <c:pt idx="2">
                  <c:v>86.67</c:v>
                </c:pt>
                <c:pt idx="3">
                  <c:v>90.39</c:v>
                </c:pt>
                <c:pt idx="4">
                  <c:v>85.6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95.79</c:v>
                </c:pt>
                <c:pt idx="1">
                  <c:v>98.3</c:v>
                </c:pt>
                <c:pt idx="2">
                  <c:v>93.82</c:v>
                </c:pt>
                <c:pt idx="3">
                  <c:v>95.04</c:v>
                </c:pt>
                <c:pt idx="4">
                  <c:v>95.42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133.11000000000001</c:v>
                </c:pt>
                <c:pt idx="1">
                  <c:v>142.99</c:v>
                </c:pt>
                <c:pt idx="2">
                  <c:v>135.32</c:v>
                </c:pt>
                <c:pt idx="3">
                  <c:v>145.41</c:v>
                </c:pt>
                <c:pt idx="4">
                  <c:v>153.71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171.13</c:v>
                </c:pt>
                <c:pt idx="1">
                  <c:v>173.7</c:v>
                </c:pt>
                <c:pt idx="2">
                  <c:v>178.94</c:v>
                </c:pt>
                <c:pt idx="3">
                  <c:v>180.19</c:v>
                </c:pt>
                <c:pt idx="4">
                  <c:v>184.25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BE43" workbookViewId="0">
      <selection activeCell="CX46" sqref="CX46"/>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徳島県　吉野川市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11</v>
      </c>
      <c r="C7" s="13"/>
      <c r="D7" s="13"/>
      <c r="E7" s="13"/>
      <c r="F7" s="13"/>
      <c r="G7" s="13"/>
      <c r="H7" s="13"/>
      <c r="I7" s="5" t="s">
        <v>17</v>
      </c>
      <c r="J7" s="13"/>
      <c r="K7" s="13"/>
      <c r="L7" s="13"/>
      <c r="M7" s="13"/>
      <c r="N7" s="13"/>
      <c r="O7" s="22"/>
      <c r="P7" s="25" t="s">
        <v>10</v>
      </c>
      <c r="Q7" s="25"/>
      <c r="R7" s="25"/>
      <c r="S7" s="25"/>
      <c r="T7" s="25"/>
      <c r="U7" s="25"/>
      <c r="V7" s="25"/>
      <c r="W7" s="25" t="s">
        <v>18</v>
      </c>
      <c r="X7" s="25"/>
      <c r="Y7" s="25"/>
      <c r="Z7" s="25"/>
      <c r="AA7" s="25"/>
      <c r="AB7" s="25"/>
      <c r="AC7" s="25"/>
      <c r="AD7" s="25" t="s">
        <v>7</v>
      </c>
      <c r="AE7" s="25"/>
      <c r="AF7" s="25"/>
      <c r="AG7" s="25"/>
      <c r="AH7" s="25"/>
      <c r="AI7" s="25"/>
      <c r="AJ7" s="25"/>
      <c r="AK7" s="2"/>
      <c r="AL7" s="25" t="s">
        <v>2</v>
      </c>
      <c r="AM7" s="25"/>
      <c r="AN7" s="25"/>
      <c r="AO7" s="25"/>
      <c r="AP7" s="25"/>
      <c r="AQ7" s="25"/>
      <c r="AR7" s="25"/>
      <c r="AS7" s="25"/>
      <c r="AT7" s="5" t="s">
        <v>15</v>
      </c>
      <c r="AU7" s="13"/>
      <c r="AV7" s="13"/>
      <c r="AW7" s="13"/>
      <c r="AX7" s="13"/>
      <c r="AY7" s="13"/>
      <c r="AZ7" s="13"/>
      <c r="BA7" s="13"/>
      <c r="BB7" s="25" t="s">
        <v>19</v>
      </c>
      <c r="BC7" s="25"/>
      <c r="BD7" s="25"/>
      <c r="BE7" s="25"/>
      <c r="BF7" s="25"/>
      <c r="BG7" s="25"/>
      <c r="BH7" s="25"/>
      <c r="BI7" s="25"/>
      <c r="BJ7" s="3"/>
      <c r="BK7" s="3"/>
      <c r="BL7" s="35" t="s">
        <v>20</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A5</v>
      </c>
      <c r="X8" s="26"/>
      <c r="Y8" s="26"/>
      <c r="Z8" s="26"/>
      <c r="AA8" s="26"/>
      <c r="AB8" s="26"/>
      <c r="AC8" s="26"/>
      <c r="AD8" s="26" t="str">
        <f>データ!$M$6</f>
        <v>非設置</v>
      </c>
      <c r="AE8" s="26"/>
      <c r="AF8" s="26"/>
      <c r="AG8" s="26"/>
      <c r="AH8" s="26"/>
      <c r="AI8" s="26"/>
      <c r="AJ8" s="26"/>
      <c r="AK8" s="2"/>
      <c r="AL8" s="29">
        <f>データ!$R$6</f>
        <v>37558</v>
      </c>
      <c r="AM8" s="29"/>
      <c r="AN8" s="29"/>
      <c r="AO8" s="29"/>
      <c r="AP8" s="29"/>
      <c r="AQ8" s="29"/>
      <c r="AR8" s="29"/>
      <c r="AS8" s="29"/>
      <c r="AT8" s="7">
        <f>データ!$S$6</f>
        <v>144.13999999999999</v>
      </c>
      <c r="AU8" s="15"/>
      <c r="AV8" s="15"/>
      <c r="AW8" s="15"/>
      <c r="AX8" s="15"/>
      <c r="AY8" s="15"/>
      <c r="AZ8" s="15"/>
      <c r="BA8" s="15"/>
      <c r="BB8" s="27">
        <f>データ!$T$6</f>
        <v>260.57</v>
      </c>
      <c r="BC8" s="27"/>
      <c r="BD8" s="27"/>
      <c r="BE8" s="27"/>
      <c r="BF8" s="27"/>
      <c r="BG8" s="27"/>
      <c r="BH8" s="27"/>
      <c r="BI8" s="27"/>
      <c r="BJ8" s="3"/>
      <c r="BK8" s="3"/>
      <c r="BL8" s="36" t="s">
        <v>16</v>
      </c>
      <c r="BM8" s="46"/>
      <c r="BN8" s="53" t="s">
        <v>22</v>
      </c>
      <c r="BO8" s="53"/>
      <c r="BP8" s="53"/>
      <c r="BQ8" s="53"/>
      <c r="BR8" s="53"/>
      <c r="BS8" s="53"/>
      <c r="BT8" s="53"/>
      <c r="BU8" s="53"/>
      <c r="BV8" s="53"/>
      <c r="BW8" s="53"/>
      <c r="BX8" s="53"/>
      <c r="BY8" s="57"/>
    </row>
    <row r="9" spans="1:78" ht="18.75" customHeight="1">
      <c r="A9" s="2"/>
      <c r="B9" s="5" t="s">
        <v>25</v>
      </c>
      <c r="C9" s="13"/>
      <c r="D9" s="13"/>
      <c r="E9" s="13"/>
      <c r="F9" s="13"/>
      <c r="G9" s="13"/>
      <c r="H9" s="13"/>
      <c r="I9" s="5" t="s">
        <v>26</v>
      </c>
      <c r="J9" s="13"/>
      <c r="K9" s="13"/>
      <c r="L9" s="13"/>
      <c r="M9" s="13"/>
      <c r="N9" s="13"/>
      <c r="O9" s="22"/>
      <c r="P9" s="25" t="s">
        <v>28</v>
      </c>
      <c r="Q9" s="25"/>
      <c r="R9" s="25"/>
      <c r="S9" s="25"/>
      <c r="T9" s="25"/>
      <c r="U9" s="25"/>
      <c r="V9" s="25"/>
      <c r="W9" s="25" t="s">
        <v>23</v>
      </c>
      <c r="X9" s="25"/>
      <c r="Y9" s="25"/>
      <c r="Z9" s="25"/>
      <c r="AA9" s="25"/>
      <c r="AB9" s="25"/>
      <c r="AC9" s="25"/>
      <c r="AD9" s="2"/>
      <c r="AE9" s="2"/>
      <c r="AF9" s="2"/>
      <c r="AG9" s="2"/>
      <c r="AH9" s="2"/>
      <c r="AI9" s="2"/>
      <c r="AJ9" s="2"/>
      <c r="AK9" s="2"/>
      <c r="AL9" s="25" t="s">
        <v>31</v>
      </c>
      <c r="AM9" s="25"/>
      <c r="AN9" s="25"/>
      <c r="AO9" s="25"/>
      <c r="AP9" s="25"/>
      <c r="AQ9" s="25"/>
      <c r="AR9" s="25"/>
      <c r="AS9" s="25"/>
      <c r="AT9" s="5" t="s">
        <v>33</v>
      </c>
      <c r="AU9" s="13"/>
      <c r="AV9" s="13"/>
      <c r="AW9" s="13"/>
      <c r="AX9" s="13"/>
      <c r="AY9" s="13"/>
      <c r="AZ9" s="13"/>
      <c r="BA9" s="13"/>
      <c r="BB9" s="25" t="s">
        <v>1</v>
      </c>
      <c r="BC9" s="25"/>
      <c r="BD9" s="25"/>
      <c r="BE9" s="25"/>
      <c r="BF9" s="25"/>
      <c r="BG9" s="25"/>
      <c r="BH9" s="25"/>
      <c r="BI9" s="25"/>
      <c r="BJ9" s="3"/>
      <c r="BK9" s="3"/>
      <c r="BL9" s="37" t="s">
        <v>34</v>
      </c>
      <c r="BM9" s="47"/>
      <c r="BN9" s="54" t="s">
        <v>36</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56.27</v>
      </c>
      <c r="J10" s="15"/>
      <c r="K10" s="15"/>
      <c r="L10" s="15"/>
      <c r="M10" s="15"/>
      <c r="N10" s="15"/>
      <c r="O10" s="24"/>
      <c r="P10" s="27">
        <f>データ!$P$6</f>
        <v>98.74</v>
      </c>
      <c r="Q10" s="27"/>
      <c r="R10" s="27"/>
      <c r="S10" s="27"/>
      <c r="T10" s="27"/>
      <c r="U10" s="27"/>
      <c r="V10" s="27"/>
      <c r="W10" s="29">
        <f>データ!$Q$6</f>
        <v>2500</v>
      </c>
      <c r="X10" s="29"/>
      <c r="Y10" s="29"/>
      <c r="Z10" s="29"/>
      <c r="AA10" s="29"/>
      <c r="AB10" s="29"/>
      <c r="AC10" s="29"/>
      <c r="AD10" s="2"/>
      <c r="AE10" s="2"/>
      <c r="AF10" s="2"/>
      <c r="AG10" s="2"/>
      <c r="AH10" s="2"/>
      <c r="AI10" s="2"/>
      <c r="AJ10" s="2"/>
      <c r="AK10" s="2"/>
      <c r="AL10" s="29">
        <f>データ!$U$6</f>
        <v>36806</v>
      </c>
      <c r="AM10" s="29"/>
      <c r="AN10" s="29"/>
      <c r="AO10" s="29"/>
      <c r="AP10" s="29"/>
      <c r="AQ10" s="29"/>
      <c r="AR10" s="29"/>
      <c r="AS10" s="29"/>
      <c r="AT10" s="7">
        <f>データ!$V$6</f>
        <v>70.94</v>
      </c>
      <c r="AU10" s="15"/>
      <c r="AV10" s="15"/>
      <c r="AW10" s="15"/>
      <c r="AX10" s="15"/>
      <c r="AY10" s="15"/>
      <c r="AZ10" s="15"/>
      <c r="BA10" s="15"/>
      <c r="BB10" s="27">
        <f>データ!$W$6</f>
        <v>518.83000000000004</v>
      </c>
      <c r="BC10" s="27"/>
      <c r="BD10" s="27"/>
      <c r="BE10" s="27"/>
      <c r="BF10" s="27"/>
      <c r="BG10" s="27"/>
      <c r="BH10" s="27"/>
      <c r="BI10" s="27"/>
      <c r="BJ10" s="2"/>
      <c r="BK10" s="2"/>
      <c r="BL10" s="38" t="s">
        <v>38</v>
      </c>
      <c r="BM10" s="48"/>
      <c r="BN10" s="55" t="s">
        <v>40</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41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43</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44</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46</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14</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13</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65</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47</v>
      </c>
      <c r="C84" s="12"/>
      <c r="D84" s="12"/>
      <c r="E84" s="12" t="s">
        <v>49</v>
      </c>
      <c r="F84" s="12" t="s">
        <v>51</v>
      </c>
      <c r="G84" s="12" t="s">
        <v>52</v>
      </c>
      <c r="H84" s="12" t="s">
        <v>45</v>
      </c>
      <c r="I84" s="12" t="s">
        <v>12</v>
      </c>
      <c r="J84" s="12" t="s">
        <v>29</v>
      </c>
      <c r="K84" s="12" t="s">
        <v>53</v>
      </c>
      <c r="L84" s="12" t="s">
        <v>55</v>
      </c>
      <c r="M84" s="12" t="s">
        <v>35</v>
      </c>
      <c r="N84" s="12" t="s">
        <v>57</v>
      </c>
      <c r="O84" s="12" t="s">
        <v>59</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Yz44pNlNJysbS5vMyAydrLYC1/QDpBJ1FZXGsR9MB5HMN4oL0YOqFrRXUUeS+C7QODFS+hFjt0pkw9HbSAtVjg==" saltValue="2w5Vs6SF2ZMlzLkcd0flq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50</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60</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21</v>
      </c>
      <c r="B3" s="67" t="s">
        <v>54</v>
      </c>
      <c r="C3" s="67" t="s">
        <v>62</v>
      </c>
      <c r="D3" s="67" t="s">
        <v>39</v>
      </c>
      <c r="E3" s="67" t="s">
        <v>6</v>
      </c>
      <c r="F3" s="67" t="s">
        <v>8</v>
      </c>
      <c r="G3" s="67" t="s">
        <v>27</v>
      </c>
      <c r="H3" s="74" t="s">
        <v>32</v>
      </c>
      <c r="I3" s="77"/>
      <c r="J3" s="77"/>
      <c r="K3" s="77"/>
      <c r="L3" s="77"/>
      <c r="M3" s="77"/>
      <c r="N3" s="77"/>
      <c r="O3" s="77"/>
      <c r="P3" s="77"/>
      <c r="Q3" s="77"/>
      <c r="R3" s="77"/>
      <c r="S3" s="77"/>
      <c r="T3" s="77"/>
      <c r="U3" s="77"/>
      <c r="V3" s="77"/>
      <c r="W3" s="81"/>
      <c r="X3" s="83" t="s">
        <v>58</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14</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63</v>
      </c>
      <c r="B4" s="68"/>
      <c r="C4" s="68"/>
      <c r="D4" s="68"/>
      <c r="E4" s="68"/>
      <c r="F4" s="68"/>
      <c r="G4" s="68"/>
      <c r="H4" s="75"/>
      <c r="I4" s="78"/>
      <c r="J4" s="78"/>
      <c r="K4" s="78"/>
      <c r="L4" s="78"/>
      <c r="M4" s="78"/>
      <c r="N4" s="78"/>
      <c r="O4" s="78"/>
      <c r="P4" s="78"/>
      <c r="Q4" s="78"/>
      <c r="R4" s="78"/>
      <c r="S4" s="78"/>
      <c r="T4" s="78"/>
      <c r="U4" s="78"/>
      <c r="V4" s="78"/>
      <c r="W4" s="82"/>
      <c r="X4" s="84" t="s">
        <v>56</v>
      </c>
      <c r="Y4" s="84"/>
      <c r="Z4" s="84"/>
      <c r="AA4" s="84"/>
      <c r="AB4" s="84"/>
      <c r="AC4" s="84"/>
      <c r="AD4" s="84"/>
      <c r="AE4" s="84"/>
      <c r="AF4" s="84"/>
      <c r="AG4" s="84"/>
      <c r="AH4" s="84"/>
      <c r="AI4" s="84" t="s">
        <v>48</v>
      </c>
      <c r="AJ4" s="84"/>
      <c r="AK4" s="84"/>
      <c r="AL4" s="84"/>
      <c r="AM4" s="84"/>
      <c r="AN4" s="84"/>
      <c r="AO4" s="84"/>
      <c r="AP4" s="84"/>
      <c r="AQ4" s="84"/>
      <c r="AR4" s="84"/>
      <c r="AS4" s="84"/>
      <c r="AT4" s="84" t="s">
        <v>42</v>
      </c>
      <c r="AU4" s="84"/>
      <c r="AV4" s="84"/>
      <c r="AW4" s="84"/>
      <c r="AX4" s="84"/>
      <c r="AY4" s="84"/>
      <c r="AZ4" s="84"/>
      <c r="BA4" s="84"/>
      <c r="BB4" s="84"/>
      <c r="BC4" s="84"/>
      <c r="BD4" s="84"/>
      <c r="BE4" s="84" t="s">
        <v>4</v>
      </c>
      <c r="BF4" s="84"/>
      <c r="BG4" s="84"/>
      <c r="BH4" s="84"/>
      <c r="BI4" s="84"/>
      <c r="BJ4" s="84"/>
      <c r="BK4" s="84"/>
      <c r="BL4" s="84"/>
      <c r="BM4" s="84"/>
      <c r="BN4" s="84"/>
      <c r="BO4" s="84"/>
      <c r="BP4" s="84" t="s">
        <v>37</v>
      </c>
      <c r="BQ4" s="84"/>
      <c r="BR4" s="84"/>
      <c r="BS4" s="84"/>
      <c r="BT4" s="84"/>
      <c r="BU4" s="84"/>
      <c r="BV4" s="84"/>
      <c r="BW4" s="84"/>
      <c r="BX4" s="84"/>
      <c r="BY4" s="84"/>
      <c r="BZ4" s="84"/>
      <c r="CA4" s="84" t="s">
        <v>64</v>
      </c>
      <c r="CB4" s="84"/>
      <c r="CC4" s="84"/>
      <c r="CD4" s="84"/>
      <c r="CE4" s="84"/>
      <c r="CF4" s="84"/>
      <c r="CG4" s="84"/>
      <c r="CH4" s="84"/>
      <c r="CI4" s="84"/>
      <c r="CJ4" s="84"/>
      <c r="CK4" s="84"/>
      <c r="CL4" s="84" t="s">
        <v>67</v>
      </c>
      <c r="CM4" s="84"/>
      <c r="CN4" s="84"/>
      <c r="CO4" s="84"/>
      <c r="CP4" s="84"/>
      <c r="CQ4" s="84"/>
      <c r="CR4" s="84"/>
      <c r="CS4" s="84"/>
      <c r="CT4" s="84"/>
      <c r="CU4" s="84"/>
      <c r="CV4" s="84"/>
      <c r="CW4" s="84" t="s">
        <v>68</v>
      </c>
      <c r="CX4" s="84"/>
      <c r="CY4" s="84"/>
      <c r="CZ4" s="84"/>
      <c r="DA4" s="84"/>
      <c r="DB4" s="84"/>
      <c r="DC4" s="84"/>
      <c r="DD4" s="84"/>
      <c r="DE4" s="84"/>
      <c r="DF4" s="84"/>
      <c r="DG4" s="84"/>
      <c r="DH4" s="84" t="s">
        <v>69</v>
      </c>
      <c r="DI4" s="84"/>
      <c r="DJ4" s="84"/>
      <c r="DK4" s="84"/>
      <c r="DL4" s="84"/>
      <c r="DM4" s="84"/>
      <c r="DN4" s="84"/>
      <c r="DO4" s="84"/>
      <c r="DP4" s="84"/>
      <c r="DQ4" s="84"/>
      <c r="DR4" s="84"/>
      <c r="DS4" s="84" t="s">
        <v>3</v>
      </c>
      <c r="DT4" s="84"/>
      <c r="DU4" s="84"/>
      <c r="DV4" s="84"/>
      <c r="DW4" s="84"/>
      <c r="DX4" s="84"/>
      <c r="DY4" s="84"/>
      <c r="DZ4" s="84"/>
      <c r="EA4" s="84"/>
      <c r="EB4" s="84"/>
      <c r="EC4" s="84"/>
      <c r="ED4" s="84" t="s">
        <v>70</v>
      </c>
      <c r="EE4" s="84"/>
      <c r="EF4" s="84"/>
      <c r="EG4" s="84"/>
      <c r="EH4" s="84"/>
      <c r="EI4" s="84"/>
      <c r="EJ4" s="84"/>
      <c r="EK4" s="84"/>
      <c r="EL4" s="84"/>
      <c r="EM4" s="84"/>
      <c r="EN4" s="84"/>
    </row>
    <row r="5" spans="1:144">
      <c r="A5" s="65" t="s">
        <v>30</v>
      </c>
      <c r="B5" s="69"/>
      <c r="C5" s="69"/>
      <c r="D5" s="69"/>
      <c r="E5" s="69"/>
      <c r="F5" s="69"/>
      <c r="G5" s="69"/>
      <c r="H5" s="76" t="s">
        <v>61</v>
      </c>
      <c r="I5" s="76" t="s">
        <v>71</v>
      </c>
      <c r="J5" s="76" t="s">
        <v>72</v>
      </c>
      <c r="K5" s="76" t="s">
        <v>73</v>
      </c>
      <c r="L5" s="76" t="s">
        <v>74</v>
      </c>
      <c r="M5" s="76" t="s">
        <v>7</v>
      </c>
      <c r="N5" s="76" t="s">
        <v>75</v>
      </c>
      <c r="O5" s="76" t="s">
        <v>76</v>
      </c>
      <c r="P5" s="76" t="s">
        <v>77</v>
      </c>
      <c r="Q5" s="76" t="s">
        <v>78</v>
      </c>
      <c r="R5" s="76" t="s">
        <v>79</v>
      </c>
      <c r="S5" s="76" t="s">
        <v>80</v>
      </c>
      <c r="T5" s="76" t="s">
        <v>66</v>
      </c>
      <c r="U5" s="76" t="s">
        <v>81</v>
      </c>
      <c r="V5" s="76" t="s">
        <v>82</v>
      </c>
      <c r="W5" s="76" t="s">
        <v>83</v>
      </c>
      <c r="X5" s="76" t="s">
        <v>84</v>
      </c>
      <c r="Y5" s="76" t="s">
        <v>85</v>
      </c>
      <c r="Z5" s="76" t="s">
        <v>86</v>
      </c>
      <c r="AA5" s="76" t="s">
        <v>87</v>
      </c>
      <c r="AB5" s="76" t="s">
        <v>88</v>
      </c>
      <c r="AC5" s="76" t="s">
        <v>90</v>
      </c>
      <c r="AD5" s="76" t="s">
        <v>91</v>
      </c>
      <c r="AE5" s="76" t="s">
        <v>92</v>
      </c>
      <c r="AF5" s="76" t="s">
        <v>93</v>
      </c>
      <c r="AG5" s="76" t="s">
        <v>94</v>
      </c>
      <c r="AH5" s="76" t="s">
        <v>47</v>
      </c>
      <c r="AI5" s="76" t="s">
        <v>84</v>
      </c>
      <c r="AJ5" s="76" t="s">
        <v>85</v>
      </c>
      <c r="AK5" s="76" t="s">
        <v>86</v>
      </c>
      <c r="AL5" s="76" t="s">
        <v>87</v>
      </c>
      <c r="AM5" s="76" t="s">
        <v>88</v>
      </c>
      <c r="AN5" s="76" t="s">
        <v>90</v>
      </c>
      <c r="AO5" s="76" t="s">
        <v>91</v>
      </c>
      <c r="AP5" s="76" t="s">
        <v>92</v>
      </c>
      <c r="AQ5" s="76" t="s">
        <v>93</v>
      </c>
      <c r="AR5" s="76" t="s">
        <v>94</v>
      </c>
      <c r="AS5" s="76" t="s">
        <v>89</v>
      </c>
      <c r="AT5" s="76" t="s">
        <v>84</v>
      </c>
      <c r="AU5" s="76" t="s">
        <v>85</v>
      </c>
      <c r="AV5" s="76" t="s">
        <v>86</v>
      </c>
      <c r="AW5" s="76" t="s">
        <v>87</v>
      </c>
      <c r="AX5" s="76" t="s">
        <v>88</v>
      </c>
      <c r="AY5" s="76" t="s">
        <v>90</v>
      </c>
      <c r="AZ5" s="76" t="s">
        <v>91</v>
      </c>
      <c r="BA5" s="76" t="s">
        <v>92</v>
      </c>
      <c r="BB5" s="76" t="s">
        <v>93</v>
      </c>
      <c r="BC5" s="76" t="s">
        <v>94</v>
      </c>
      <c r="BD5" s="76" t="s">
        <v>89</v>
      </c>
      <c r="BE5" s="76" t="s">
        <v>84</v>
      </c>
      <c r="BF5" s="76" t="s">
        <v>85</v>
      </c>
      <c r="BG5" s="76" t="s">
        <v>86</v>
      </c>
      <c r="BH5" s="76" t="s">
        <v>87</v>
      </c>
      <c r="BI5" s="76" t="s">
        <v>88</v>
      </c>
      <c r="BJ5" s="76" t="s">
        <v>90</v>
      </c>
      <c r="BK5" s="76" t="s">
        <v>91</v>
      </c>
      <c r="BL5" s="76" t="s">
        <v>92</v>
      </c>
      <c r="BM5" s="76" t="s">
        <v>93</v>
      </c>
      <c r="BN5" s="76" t="s">
        <v>94</v>
      </c>
      <c r="BO5" s="76" t="s">
        <v>89</v>
      </c>
      <c r="BP5" s="76" t="s">
        <v>84</v>
      </c>
      <c r="BQ5" s="76" t="s">
        <v>85</v>
      </c>
      <c r="BR5" s="76" t="s">
        <v>86</v>
      </c>
      <c r="BS5" s="76" t="s">
        <v>87</v>
      </c>
      <c r="BT5" s="76" t="s">
        <v>88</v>
      </c>
      <c r="BU5" s="76" t="s">
        <v>90</v>
      </c>
      <c r="BV5" s="76" t="s">
        <v>91</v>
      </c>
      <c r="BW5" s="76" t="s">
        <v>92</v>
      </c>
      <c r="BX5" s="76" t="s">
        <v>93</v>
      </c>
      <c r="BY5" s="76" t="s">
        <v>94</v>
      </c>
      <c r="BZ5" s="76" t="s">
        <v>89</v>
      </c>
      <c r="CA5" s="76" t="s">
        <v>84</v>
      </c>
      <c r="CB5" s="76" t="s">
        <v>85</v>
      </c>
      <c r="CC5" s="76" t="s">
        <v>86</v>
      </c>
      <c r="CD5" s="76" t="s">
        <v>87</v>
      </c>
      <c r="CE5" s="76" t="s">
        <v>88</v>
      </c>
      <c r="CF5" s="76" t="s">
        <v>90</v>
      </c>
      <c r="CG5" s="76" t="s">
        <v>91</v>
      </c>
      <c r="CH5" s="76" t="s">
        <v>92</v>
      </c>
      <c r="CI5" s="76" t="s">
        <v>93</v>
      </c>
      <c r="CJ5" s="76" t="s">
        <v>94</v>
      </c>
      <c r="CK5" s="76" t="s">
        <v>89</v>
      </c>
      <c r="CL5" s="76" t="s">
        <v>84</v>
      </c>
      <c r="CM5" s="76" t="s">
        <v>85</v>
      </c>
      <c r="CN5" s="76" t="s">
        <v>86</v>
      </c>
      <c r="CO5" s="76" t="s">
        <v>87</v>
      </c>
      <c r="CP5" s="76" t="s">
        <v>88</v>
      </c>
      <c r="CQ5" s="76" t="s">
        <v>90</v>
      </c>
      <c r="CR5" s="76" t="s">
        <v>91</v>
      </c>
      <c r="CS5" s="76" t="s">
        <v>92</v>
      </c>
      <c r="CT5" s="76" t="s">
        <v>93</v>
      </c>
      <c r="CU5" s="76" t="s">
        <v>94</v>
      </c>
      <c r="CV5" s="76" t="s">
        <v>89</v>
      </c>
      <c r="CW5" s="76" t="s">
        <v>84</v>
      </c>
      <c r="CX5" s="76" t="s">
        <v>85</v>
      </c>
      <c r="CY5" s="76" t="s">
        <v>86</v>
      </c>
      <c r="CZ5" s="76" t="s">
        <v>87</v>
      </c>
      <c r="DA5" s="76" t="s">
        <v>88</v>
      </c>
      <c r="DB5" s="76" t="s">
        <v>90</v>
      </c>
      <c r="DC5" s="76" t="s">
        <v>91</v>
      </c>
      <c r="DD5" s="76" t="s">
        <v>92</v>
      </c>
      <c r="DE5" s="76" t="s">
        <v>93</v>
      </c>
      <c r="DF5" s="76" t="s">
        <v>94</v>
      </c>
      <c r="DG5" s="76" t="s">
        <v>89</v>
      </c>
      <c r="DH5" s="76" t="s">
        <v>84</v>
      </c>
      <c r="DI5" s="76" t="s">
        <v>85</v>
      </c>
      <c r="DJ5" s="76" t="s">
        <v>86</v>
      </c>
      <c r="DK5" s="76" t="s">
        <v>87</v>
      </c>
      <c r="DL5" s="76" t="s">
        <v>88</v>
      </c>
      <c r="DM5" s="76" t="s">
        <v>90</v>
      </c>
      <c r="DN5" s="76" t="s">
        <v>91</v>
      </c>
      <c r="DO5" s="76" t="s">
        <v>92</v>
      </c>
      <c r="DP5" s="76" t="s">
        <v>93</v>
      </c>
      <c r="DQ5" s="76" t="s">
        <v>94</v>
      </c>
      <c r="DR5" s="76" t="s">
        <v>89</v>
      </c>
      <c r="DS5" s="76" t="s">
        <v>84</v>
      </c>
      <c r="DT5" s="76" t="s">
        <v>85</v>
      </c>
      <c r="DU5" s="76" t="s">
        <v>86</v>
      </c>
      <c r="DV5" s="76" t="s">
        <v>87</v>
      </c>
      <c r="DW5" s="76" t="s">
        <v>88</v>
      </c>
      <c r="DX5" s="76" t="s">
        <v>90</v>
      </c>
      <c r="DY5" s="76" t="s">
        <v>91</v>
      </c>
      <c r="DZ5" s="76" t="s">
        <v>92</v>
      </c>
      <c r="EA5" s="76" t="s">
        <v>93</v>
      </c>
      <c r="EB5" s="76" t="s">
        <v>94</v>
      </c>
      <c r="EC5" s="76" t="s">
        <v>89</v>
      </c>
      <c r="ED5" s="76" t="s">
        <v>84</v>
      </c>
      <c r="EE5" s="76" t="s">
        <v>85</v>
      </c>
      <c r="EF5" s="76" t="s">
        <v>86</v>
      </c>
      <c r="EG5" s="76" t="s">
        <v>87</v>
      </c>
      <c r="EH5" s="76" t="s">
        <v>88</v>
      </c>
      <c r="EI5" s="76" t="s">
        <v>90</v>
      </c>
      <c r="EJ5" s="76" t="s">
        <v>91</v>
      </c>
      <c r="EK5" s="76" t="s">
        <v>92</v>
      </c>
      <c r="EL5" s="76" t="s">
        <v>93</v>
      </c>
      <c r="EM5" s="76" t="s">
        <v>94</v>
      </c>
      <c r="EN5" s="76" t="s">
        <v>89</v>
      </c>
    </row>
    <row r="6" spans="1:144" s="64" customFormat="1">
      <c r="A6" s="65" t="s">
        <v>95</v>
      </c>
      <c r="B6" s="70">
        <f t="shared" ref="B6:W6" si="1">B7</f>
        <v>2024</v>
      </c>
      <c r="C6" s="70">
        <f t="shared" si="1"/>
        <v>362051</v>
      </c>
      <c r="D6" s="70">
        <f t="shared" si="1"/>
        <v>46</v>
      </c>
      <c r="E6" s="70">
        <f t="shared" si="1"/>
        <v>1</v>
      </c>
      <c r="F6" s="70">
        <f t="shared" si="1"/>
        <v>0</v>
      </c>
      <c r="G6" s="70">
        <f t="shared" si="1"/>
        <v>1</v>
      </c>
      <c r="H6" s="70" t="str">
        <f t="shared" si="1"/>
        <v>徳島県　吉野川市</v>
      </c>
      <c r="I6" s="70" t="str">
        <f t="shared" si="1"/>
        <v>法適用</v>
      </c>
      <c r="J6" s="70" t="str">
        <f t="shared" si="1"/>
        <v>水道事業</v>
      </c>
      <c r="K6" s="70" t="str">
        <f t="shared" si="1"/>
        <v>末端給水事業</v>
      </c>
      <c r="L6" s="70" t="str">
        <f t="shared" si="1"/>
        <v>A5</v>
      </c>
      <c r="M6" s="70" t="str">
        <f t="shared" si="1"/>
        <v>非設置</v>
      </c>
      <c r="N6" s="79" t="str">
        <f t="shared" si="1"/>
        <v>-</v>
      </c>
      <c r="O6" s="79">
        <f t="shared" si="1"/>
        <v>56.27</v>
      </c>
      <c r="P6" s="79">
        <f t="shared" si="1"/>
        <v>98.74</v>
      </c>
      <c r="Q6" s="79">
        <f t="shared" si="1"/>
        <v>2500</v>
      </c>
      <c r="R6" s="79">
        <f t="shared" si="1"/>
        <v>37558</v>
      </c>
      <c r="S6" s="79">
        <f t="shared" si="1"/>
        <v>144.13999999999999</v>
      </c>
      <c r="T6" s="79">
        <f t="shared" si="1"/>
        <v>260.57</v>
      </c>
      <c r="U6" s="79">
        <f t="shared" si="1"/>
        <v>36806</v>
      </c>
      <c r="V6" s="79">
        <f t="shared" si="1"/>
        <v>70.94</v>
      </c>
      <c r="W6" s="79">
        <f t="shared" si="1"/>
        <v>518.83000000000004</v>
      </c>
      <c r="X6" s="85">
        <f t="shared" ref="X6:AG6" si="2">IF(X7="",NA(),X7)</f>
        <v>110.2</v>
      </c>
      <c r="Y6" s="85">
        <f t="shared" si="2"/>
        <v>100.33</v>
      </c>
      <c r="Z6" s="85">
        <f t="shared" si="2"/>
        <v>106.42</v>
      </c>
      <c r="AA6" s="85">
        <f t="shared" si="2"/>
        <v>98.08</v>
      </c>
      <c r="AB6" s="85">
        <f t="shared" si="2"/>
        <v>93.74</v>
      </c>
      <c r="AC6" s="85">
        <f t="shared" si="2"/>
        <v>108.83</v>
      </c>
      <c r="AD6" s="85">
        <f t="shared" si="2"/>
        <v>109.23</v>
      </c>
      <c r="AE6" s="85">
        <f t="shared" si="2"/>
        <v>108.04</v>
      </c>
      <c r="AF6" s="85">
        <f t="shared" si="2"/>
        <v>107.49</v>
      </c>
      <c r="AG6" s="85">
        <f t="shared" si="2"/>
        <v>107.15</v>
      </c>
      <c r="AH6" s="79" t="str">
        <f>IF(AH7="","",IF(AH7="-","【-】","【"&amp;SUBSTITUTE(TEXT(AH7,"#,##0.00"),"-","△")&amp;"】"))</f>
        <v>【107.26】</v>
      </c>
      <c r="AI6" s="79">
        <f t="shared" ref="AI6:AR6" si="3">IF(AI7="",NA(),AI7)</f>
        <v>0</v>
      </c>
      <c r="AJ6" s="79">
        <f t="shared" si="3"/>
        <v>0</v>
      </c>
      <c r="AK6" s="79">
        <f t="shared" si="3"/>
        <v>0</v>
      </c>
      <c r="AL6" s="79">
        <f t="shared" si="3"/>
        <v>0</v>
      </c>
      <c r="AM6" s="79">
        <f t="shared" si="3"/>
        <v>0</v>
      </c>
      <c r="AN6" s="85">
        <f t="shared" si="3"/>
        <v>4.34</v>
      </c>
      <c r="AO6" s="85">
        <f t="shared" si="3"/>
        <v>4.6900000000000004</v>
      </c>
      <c r="AP6" s="85">
        <f t="shared" si="3"/>
        <v>4.72</v>
      </c>
      <c r="AQ6" s="85">
        <f t="shared" si="3"/>
        <v>5.76</v>
      </c>
      <c r="AR6" s="85">
        <f t="shared" si="3"/>
        <v>4.74</v>
      </c>
      <c r="AS6" s="79" t="str">
        <f>IF(AS7="","",IF(AS7="-","【-】","【"&amp;SUBSTITUTE(TEXT(AS7,"#,##0.00"),"-","△")&amp;"】"))</f>
        <v>【1.61】</v>
      </c>
      <c r="AT6" s="85">
        <f t="shared" ref="AT6:BC6" si="4">IF(AT7="",NA(),AT7)</f>
        <v>403.76</v>
      </c>
      <c r="AU6" s="85">
        <f t="shared" si="4"/>
        <v>315.64999999999998</v>
      </c>
      <c r="AV6" s="85">
        <f t="shared" si="4"/>
        <v>319.33999999999997</v>
      </c>
      <c r="AW6" s="85">
        <f t="shared" si="4"/>
        <v>289.48</v>
      </c>
      <c r="AX6" s="85">
        <f t="shared" si="4"/>
        <v>179.09</v>
      </c>
      <c r="AY6" s="85">
        <f t="shared" si="4"/>
        <v>327.77</v>
      </c>
      <c r="AZ6" s="85">
        <f t="shared" si="4"/>
        <v>338.02</v>
      </c>
      <c r="BA6" s="85">
        <f t="shared" si="4"/>
        <v>345.94</v>
      </c>
      <c r="BB6" s="85">
        <f t="shared" si="4"/>
        <v>329.7</v>
      </c>
      <c r="BC6" s="85">
        <f t="shared" si="4"/>
        <v>319.99</v>
      </c>
      <c r="BD6" s="79" t="str">
        <f>IF(BD7="","",IF(BD7="-","【-】","【"&amp;SUBSTITUTE(TEXT(BD7,"#,##0.00"),"-","△")&amp;"】"))</f>
        <v>【239.69】</v>
      </c>
      <c r="BE6" s="85">
        <f t="shared" ref="BE6:BN6" si="5">IF(BE7="",NA(),BE7)</f>
        <v>705.74</v>
      </c>
      <c r="BF6" s="85">
        <f t="shared" si="5"/>
        <v>716.24</v>
      </c>
      <c r="BG6" s="85">
        <f t="shared" si="5"/>
        <v>826.28</v>
      </c>
      <c r="BH6" s="85">
        <f t="shared" si="5"/>
        <v>770.79</v>
      </c>
      <c r="BI6" s="85">
        <f t="shared" si="5"/>
        <v>761.26</v>
      </c>
      <c r="BJ6" s="85">
        <f t="shared" si="5"/>
        <v>397.1</v>
      </c>
      <c r="BK6" s="85">
        <f t="shared" si="5"/>
        <v>379.91</v>
      </c>
      <c r="BL6" s="85">
        <f t="shared" si="5"/>
        <v>386.61</v>
      </c>
      <c r="BM6" s="85">
        <f t="shared" si="5"/>
        <v>381.56</v>
      </c>
      <c r="BN6" s="85">
        <f t="shared" si="5"/>
        <v>365.55</v>
      </c>
      <c r="BO6" s="79" t="str">
        <f>IF(BO7="","",IF(BO7="-","【-】","【"&amp;SUBSTITUTE(TEXT(BO7,"#,##0.00"),"-","△")&amp;"】"))</f>
        <v>【264.86】</v>
      </c>
      <c r="BP6" s="85">
        <f t="shared" ref="BP6:BY6" si="6">IF(BP7="",NA(),BP7)</f>
        <v>97.85</v>
      </c>
      <c r="BQ6" s="85">
        <f t="shared" si="6"/>
        <v>91.36</v>
      </c>
      <c r="BR6" s="85">
        <f t="shared" si="6"/>
        <v>86.67</v>
      </c>
      <c r="BS6" s="85">
        <f t="shared" si="6"/>
        <v>90.39</v>
      </c>
      <c r="BT6" s="85">
        <f t="shared" si="6"/>
        <v>85.6</v>
      </c>
      <c r="BU6" s="85">
        <f t="shared" si="6"/>
        <v>95.79</v>
      </c>
      <c r="BV6" s="85">
        <f t="shared" si="6"/>
        <v>98.3</v>
      </c>
      <c r="BW6" s="85">
        <f t="shared" si="6"/>
        <v>93.82</v>
      </c>
      <c r="BX6" s="85">
        <f t="shared" si="6"/>
        <v>95.04</v>
      </c>
      <c r="BY6" s="85">
        <f t="shared" si="6"/>
        <v>95.42</v>
      </c>
      <c r="BZ6" s="79" t="str">
        <f>IF(BZ7="","",IF(BZ7="-","【-】","【"&amp;SUBSTITUTE(TEXT(BZ7,"#,##0.00"),"-","△")&amp;"】"))</f>
        <v>【97.59】</v>
      </c>
      <c r="CA6" s="85">
        <f t="shared" ref="CA6:CJ6" si="7">IF(CA7="",NA(),CA7)</f>
        <v>133.11000000000001</v>
      </c>
      <c r="CB6" s="85">
        <f t="shared" si="7"/>
        <v>142.99</v>
      </c>
      <c r="CC6" s="85">
        <f t="shared" si="7"/>
        <v>135.32</v>
      </c>
      <c r="CD6" s="85">
        <f t="shared" si="7"/>
        <v>145.41</v>
      </c>
      <c r="CE6" s="85">
        <f t="shared" si="7"/>
        <v>153.71</v>
      </c>
      <c r="CF6" s="85">
        <f t="shared" si="7"/>
        <v>171.13</v>
      </c>
      <c r="CG6" s="85">
        <f t="shared" si="7"/>
        <v>173.7</v>
      </c>
      <c r="CH6" s="85">
        <f t="shared" si="7"/>
        <v>178.94</v>
      </c>
      <c r="CI6" s="85">
        <f t="shared" si="7"/>
        <v>180.19</v>
      </c>
      <c r="CJ6" s="85">
        <f t="shared" si="7"/>
        <v>184.25</v>
      </c>
      <c r="CK6" s="79" t="str">
        <f>IF(CK7="","",IF(CK7="-","【-】","【"&amp;SUBSTITUTE(TEXT(CK7,"#,##0.00"),"-","△")&amp;"】"))</f>
        <v>【181.66】</v>
      </c>
      <c r="CL6" s="85">
        <f t="shared" ref="CL6:CU6" si="8">IF(CL7="",NA(),CL7)</f>
        <v>49.18</v>
      </c>
      <c r="CM6" s="85">
        <f t="shared" si="8"/>
        <v>45.61</v>
      </c>
      <c r="CN6" s="85">
        <f t="shared" si="8"/>
        <v>43.67</v>
      </c>
      <c r="CO6" s="85">
        <f t="shared" si="8"/>
        <v>44.78</v>
      </c>
      <c r="CP6" s="85">
        <f t="shared" si="8"/>
        <v>45.73</v>
      </c>
      <c r="CQ6" s="85">
        <f t="shared" si="8"/>
        <v>60.12</v>
      </c>
      <c r="CR6" s="85">
        <f t="shared" si="8"/>
        <v>60.34</v>
      </c>
      <c r="CS6" s="85">
        <f t="shared" si="8"/>
        <v>59.54</v>
      </c>
      <c r="CT6" s="85">
        <f t="shared" si="8"/>
        <v>59.26</v>
      </c>
      <c r="CU6" s="85">
        <f t="shared" si="8"/>
        <v>60.44</v>
      </c>
      <c r="CV6" s="79" t="str">
        <f>IF(CV7="","",IF(CV7="-","【-】","【"&amp;SUBSTITUTE(TEXT(CV7,"#,##0.00"),"-","△")&amp;"】"))</f>
        <v>【60.21】</v>
      </c>
      <c r="CW6" s="85">
        <f t="shared" ref="CW6:DF6" si="9">IF(CW7="",NA(),CW7)</f>
        <v>68.78</v>
      </c>
      <c r="CX6" s="85">
        <f t="shared" si="9"/>
        <v>71.92</v>
      </c>
      <c r="CY6" s="85">
        <f t="shared" si="9"/>
        <v>74.989999999999995</v>
      </c>
      <c r="CZ6" s="85">
        <f t="shared" si="9"/>
        <v>70.98</v>
      </c>
      <c r="DA6" s="85">
        <f t="shared" si="9"/>
        <v>69.45</v>
      </c>
      <c r="DB6" s="85">
        <f t="shared" si="9"/>
        <v>84.24</v>
      </c>
      <c r="DC6" s="85">
        <f t="shared" si="9"/>
        <v>84.19</v>
      </c>
      <c r="DD6" s="85">
        <f t="shared" si="9"/>
        <v>83.93</v>
      </c>
      <c r="DE6" s="85">
        <f t="shared" si="9"/>
        <v>83.84</v>
      </c>
      <c r="DF6" s="85">
        <f t="shared" si="9"/>
        <v>83.39</v>
      </c>
      <c r="DG6" s="79" t="str">
        <f>IF(DG7="","",IF(DG7="-","【-】","【"&amp;SUBSTITUTE(TEXT(DG7,"#,##0.00"),"-","△")&amp;"】"))</f>
        <v>【89.21】</v>
      </c>
      <c r="DH6" s="85">
        <f t="shared" ref="DH6:DQ6" si="10">IF(DH7="",NA(),DH7)</f>
        <v>42.16</v>
      </c>
      <c r="DI6" s="85">
        <f t="shared" si="10"/>
        <v>43.57</v>
      </c>
      <c r="DJ6" s="85">
        <f t="shared" si="10"/>
        <v>44.24</v>
      </c>
      <c r="DK6" s="85">
        <f t="shared" si="10"/>
        <v>45.07</v>
      </c>
      <c r="DL6" s="85">
        <f t="shared" si="10"/>
        <v>45.82</v>
      </c>
      <c r="DM6" s="85">
        <f t="shared" si="10"/>
        <v>48.83</v>
      </c>
      <c r="DN6" s="85">
        <f t="shared" si="10"/>
        <v>49.96</v>
      </c>
      <c r="DO6" s="85">
        <f t="shared" si="10"/>
        <v>50.82</v>
      </c>
      <c r="DP6" s="85">
        <f t="shared" si="10"/>
        <v>51.82</v>
      </c>
      <c r="DQ6" s="85">
        <f t="shared" si="10"/>
        <v>52.53</v>
      </c>
      <c r="DR6" s="79" t="str">
        <f>IF(DR7="","",IF(DR7="-","【-】","【"&amp;SUBSTITUTE(TEXT(DR7,"#,##0.00"),"-","△")&amp;"】"))</f>
        <v>【52.41】</v>
      </c>
      <c r="DS6" s="85">
        <f t="shared" ref="DS6:EB6" si="11">IF(DS7="",NA(),DS7)</f>
        <v>27.93</v>
      </c>
      <c r="DT6" s="85">
        <f t="shared" si="11"/>
        <v>24.56</v>
      </c>
      <c r="DU6" s="85">
        <f t="shared" si="11"/>
        <v>26.97</v>
      </c>
      <c r="DV6" s="85">
        <f t="shared" si="11"/>
        <v>27.03</v>
      </c>
      <c r="DW6" s="85">
        <f t="shared" si="11"/>
        <v>30.73</v>
      </c>
      <c r="DX6" s="85">
        <f t="shared" si="11"/>
        <v>18.18</v>
      </c>
      <c r="DY6" s="85">
        <f t="shared" si="11"/>
        <v>19.32</v>
      </c>
      <c r="DZ6" s="85">
        <f t="shared" si="11"/>
        <v>21.16</v>
      </c>
      <c r="EA6" s="85">
        <f t="shared" si="11"/>
        <v>22.72</v>
      </c>
      <c r="EB6" s="85">
        <f t="shared" si="11"/>
        <v>24.16</v>
      </c>
      <c r="EC6" s="79" t="str">
        <f>IF(EC7="","",IF(EC7="-","【-】","【"&amp;SUBSTITUTE(TEXT(EC7,"#,##0.00"),"-","△")&amp;"】"))</f>
        <v>【26.78】</v>
      </c>
      <c r="ED6" s="85">
        <f t="shared" ref="ED6:EM6" si="12">IF(ED7="",NA(),ED7)</f>
        <v>0.4</v>
      </c>
      <c r="EE6" s="85">
        <f t="shared" si="12"/>
        <v>0.61</v>
      </c>
      <c r="EF6" s="85">
        <f t="shared" si="12"/>
        <v>0.3</v>
      </c>
      <c r="EG6" s="85">
        <f t="shared" si="12"/>
        <v>0.38</v>
      </c>
      <c r="EH6" s="85">
        <f t="shared" si="12"/>
        <v>0.63</v>
      </c>
      <c r="EI6" s="85">
        <f t="shared" si="12"/>
        <v>0.56999999999999995</v>
      </c>
      <c r="EJ6" s="85">
        <f t="shared" si="12"/>
        <v>0.52</v>
      </c>
      <c r="EK6" s="85">
        <f t="shared" si="12"/>
        <v>0.48</v>
      </c>
      <c r="EL6" s="85">
        <f t="shared" si="12"/>
        <v>0.48</v>
      </c>
      <c r="EM6" s="85">
        <f t="shared" si="12"/>
        <v>0.46</v>
      </c>
      <c r="EN6" s="79" t="str">
        <f>IF(EN7="","",IF(EN7="-","【-】","【"&amp;SUBSTITUTE(TEXT(EN7,"#,##0.00"),"-","△")&amp;"】"))</f>
        <v>【0.59】</v>
      </c>
    </row>
    <row r="7" spans="1:144" s="64" customFormat="1">
      <c r="A7" s="65"/>
      <c r="B7" s="71">
        <v>2024</v>
      </c>
      <c r="C7" s="71">
        <v>362051</v>
      </c>
      <c r="D7" s="71">
        <v>46</v>
      </c>
      <c r="E7" s="71">
        <v>1</v>
      </c>
      <c r="F7" s="71">
        <v>0</v>
      </c>
      <c r="G7" s="71">
        <v>1</v>
      </c>
      <c r="H7" s="71" t="s">
        <v>96</v>
      </c>
      <c r="I7" s="71" t="s">
        <v>97</v>
      </c>
      <c r="J7" s="71" t="s">
        <v>98</v>
      </c>
      <c r="K7" s="71" t="s">
        <v>99</v>
      </c>
      <c r="L7" s="71" t="s">
        <v>24</v>
      </c>
      <c r="M7" s="71" t="s">
        <v>0</v>
      </c>
      <c r="N7" s="80" t="s">
        <v>100</v>
      </c>
      <c r="O7" s="80">
        <v>56.27</v>
      </c>
      <c r="P7" s="80">
        <v>98.74</v>
      </c>
      <c r="Q7" s="80">
        <v>2500</v>
      </c>
      <c r="R7" s="80">
        <v>37558</v>
      </c>
      <c r="S7" s="80">
        <v>144.13999999999999</v>
      </c>
      <c r="T7" s="80">
        <v>260.57</v>
      </c>
      <c r="U7" s="80">
        <v>36806</v>
      </c>
      <c r="V7" s="80">
        <v>70.94</v>
      </c>
      <c r="W7" s="80">
        <v>518.83000000000004</v>
      </c>
      <c r="X7" s="80">
        <v>110.2</v>
      </c>
      <c r="Y7" s="80">
        <v>100.33</v>
      </c>
      <c r="Z7" s="80">
        <v>106.42</v>
      </c>
      <c r="AA7" s="80">
        <v>98.08</v>
      </c>
      <c r="AB7" s="80">
        <v>93.74</v>
      </c>
      <c r="AC7" s="80">
        <v>108.83</v>
      </c>
      <c r="AD7" s="80">
        <v>109.23</v>
      </c>
      <c r="AE7" s="80">
        <v>108.04</v>
      </c>
      <c r="AF7" s="80">
        <v>107.49</v>
      </c>
      <c r="AG7" s="80">
        <v>107.15</v>
      </c>
      <c r="AH7" s="80">
        <v>107.26</v>
      </c>
      <c r="AI7" s="80">
        <v>0</v>
      </c>
      <c r="AJ7" s="80">
        <v>0</v>
      </c>
      <c r="AK7" s="80">
        <v>0</v>
      </c>
      <c r="AL7" s="80">
        <v>0</v>
      </c>
      <c r="AM7" s="80">
        <v>0</v>
      </c>
      <c r="AN7" s="80">
        <v>4.34</v>
      </c>
      <c r="AO7" s="80">
        <v>4.6900000000000004</v>
      </c>
      <c r="AP7" s="80">
        <v>4.72</v>
      </c>
      <c r="AQ7" s="80">
        <v>5.76</v>
      </c>
      <c r="AR7" s="80">
        <v>4.74</v>
      </c>
      <c r="AS7" s="80">
        <v>1.61</v>
      </c>
      <c r="AT7" s="80">
        <v>403.76</v>
      </c>
      <c r="AU7" s="80">
        <v>315.64999999999998</v>
      </c>
      <c r="AV7" s="80">
        <v>319.33999999999997</v>
      </c>
      <c r="AW7" s="80">
        <v>289.48</v>
      </c>
      <c r="AX7" s="80">
        <v>179.09</v>
      </c>
      <c r="AY7" s="80">
        <v>327.77</v>
      </c>
      <c r="AZ7" s="80">
        <v>338.02</v>
      </c>
      <c r="BA7" s="80">
        <v>345.94</v>
      </c>
      <c r="BB7" s="80">
        <v>329.7</v>
      </c>
      <c r="BC7" s="80">
        <v>319.99</v>
      </c>
      <c r="BD7" s="80">
        <v>239.69</v>
      </c>
      <c r="BE7" s="80">
        <v>705.74</v>
      </c>
      <c r="BF7" s="80">
        <v>716.24</v>
      </c>
      <c r="BG7" s="80">
        <v>826.28</v>
      </c>
      <c r="BH7" s="80">
        <v>770.79</v>
      </c>
      <c r="BI7" s="80">
        <v>761.26</v>
      </c>
      <c r="BJ7" s="80">
        <v>397.1</v>
      </c>
      <c r="BK7" s="80">
        <v>379.91</v>
      </c>
      <c r="BL7" s="80">
        <v>386.61</v>
      </c>
      <c r="BM7" s="80">
        <v>381.56</v>
      </c>
      <c r="BN7" s="80">
        <v>365.55</v>
      </c>
      <c r="BO7" s="80">
        <v>264.86</v>
      </c>
      <c r="BP7" s="80">
        <v>97.85</v>
      </c>
      <c r="BQ7" s="80">
        <v>91.36</v>
      </c>
      <c r="BR7" s="80">
        <v>86.67</v>
      </c>
      <c r="BS7" s="80">
        <v>90.39</v>
      </c>
      <c r="BT7" s="80">
        <v>85.6</v>
      </c>
      <c r="BU7" s="80">
        <v>95.79</v>
      </c>
      <c r="BV7" s="80">
        <v>98.3</v>
      </c>
      <c r="BW7" s="80">
        <v>93.82</v>
      </c>
      <c r="BX7" s="80">
        <v>95.04</v>
      </c>
      <c r="BY7" s="80">
        <v>95.42</v>
      </c>
      <c r="BZ7" s="80">
        <v>97.59</v>
      </c>
      <c r="CA7" s="80">
        <v>133.11000000000001</v>
      </c>
      <c r="CB7" s="80">
        <v>142.99</v>
      </c>
      <c r="CC7" s="80">
        <v>135.32</v>
      </c>
      <c r="CD7" s="80">
        <v>145.41</v>
      </c>
      <c r="CE7" s="80">
        <v>153.71</v>
      </c>
      <c r="CF7" s="80">
        <v>171.13</v>
      </c>
      <c r="CG7" s="80">
        <v>173.7</v>
      </c>
      <c r="CH7" s="80">
        <v>178.94</v>
      </c>
      <c r="CI7" s="80">
        <v>180.19</v>
      </c>
      <c r="CJ7" s="80">
        <v>184.25</v>
      </c>
      <c r="CK7" s="80">
        <v>181.66</v>
      </c>
      <c r="CL7" s="80">
        <v>49.18</v>
      </c>
      <c r="CM7" s="80">
        <v>45.61</v>
      </c>
      <c r="CN7" s="80">
        <v>43.67</v>
      </c>
      <c r="CO7" s="80">
        <v>44.78</v>
      </c>
      <c r="CP7" s="80">
        <v>45.73</v>
      </c>
      <c r="CQ7" s="80">
        <v>60.12</v>
      </c>
      <c r="CR7" s="80">
        <v>60.34</v>
      </c>
      <c r="CS7" s="80">
        <v>59.54</v>
      </c>
      <c r="CT7" s="80">
        <v>59.26</v>
      </c>
      <c r="CU7" s="80">
        <v>60.44</v>
      </c>
      <c r="CV7" s="80">
        <v>60.21</v>
      </c>
      <c r="CW7" s="80">
        <v>68.78</v>
      </c>
      <c r="CX7" s="80">
        <v>71.92</v>
      </c>
      <c r="CY7" s="80">
        <v>74.989999999999995</v>
      </c>
      <c r="CZ7" s="80">
        <v>70.98</v>
      </c>
      <c r="DA7" s="80">
        <v>69.45</v>
      </c>
      <c r="DB7" s="80">
        <v>84.24</v>
      </c>
      <c r="DC7" s="80">
        <v>84.19</v>
      </c>
      <c r="DD7" s="80">
        <v>83.93</v>
      </c>
      <c r="DE7" s="80">
        <v>83.84</v>
      </c>
      <c r="DF7" s="80">
        <v>83.39</v>
      </c>
      <c r="DG7" s="80">
        <v>89.21</v>
      </c>
      <c r="DH7" s="80">
        <v>42.16</v>
      </c>
      <c r="DI7" s="80">
        <v>43.57</v>
      </c>
      <c r="DJ7" s="80">
        <v>44.24</v>
      </c>
      <c r="DK7" s="80">
        <v>45.07</v>
      </c>
      <c r="DL7" s="80">
        <v>45.82</v>
      </c>
      <c r="DM7" s="80">
        <v>48.83</v>
      </c>
      <c r="DN7" s="80">
        <v>49.96</v>
      </c>
      <c r="DO7" s="80">
        <v>50.82</v>
      </c>
      <c r="DP7" s="80">
        <v>51.82</v>
      </c>
      <c r="DQ7" s="80">
        <v>52.53</v>
      </c>
      <c r="DR7" s="80">
        <v>52.41</v>
      </c>
      <c r="DS7" s="80">
        <v>27.93</v>
      </c>
      <c r="DT7" s="80">
        <v>24.56</v>
      </c>
      <c r="DU7" s="80">
        <v>26.97</v>
      </c>
      <c r="DV7" s="80">
        <v>27.03</v>
      </c>
      <c r="DW7" s="80">
        <v>30.73</v>
      </c>
      <c r="DX7" s="80">
        <v>18.18</v>
      </c>
      <c r="DY7" s="80">
        <v>19.32</v>
      </c>
      <c r="DZ7" s="80">
        <v>21.16</v>
      </c>
      <c r="EA7" s="80">
        <v>22.72</v>
      </c>
      <c r="EB7" s="80">
        <v>24.16</v>
      </c>
      <c r="EC7" s="80">
        <v>26.78</v>
      </c>
      <c r="ED7" s="80">
        <v>0.4</v>
      </c>
      <c r="EE7" s="80">
        <v>0.61</v>
      </c>
      <c r="EF7" s="80">
        <v>0.3</v>
      </c>
      <c r="EG7" s="80">
        <v>0.38</v>
      </c>
      <c r="EH7" s="80">
        <v>0.63</v>
      </c>
      <c r="EI7" s="80">
        <v>0.56999999999999995</v>
      </c>
      <c r="EJ7" s="80">
        <v>0.52</v>
      </c>
      <c r="EK7" s="80">
        <v>0.48</v>
      </c>
      <c r="EL7" s="80">
        <v>0.48</v>
      </c>
      <c r="EM7" s="80">
        <v>0.46</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101</v>
      </c>
      <c r="C9" s="66" t="s">
        <v>102</v>
      </c>
      <c r="D9" s="66" t="s">
        <v>103</v>
      </c>
      <c r="E9" s="66" t="s">
        <v>104</v>
      </c>
      <c r="F9" s="66" t="s">
        <v>105</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54</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106</v>
      </c>
    </row>
    <row r="12" spans="1:144">
      <c r="B12">
        <v>1</v>
      </c>
      <c r="C12">
        <v>1</v>
      </c>
      <c r="D12">
        <v>1</v>
      </c>
      <c r="E12">
        <v>1</v>
      </c>
      <c r="F12">
        <v>1</v>
      </c>
      <c r="G12" t="s">
        <v>107</v>
      </c>
    </row>
    <row r="13" spans="1:144">
      <c r="B13" t="s">
        <v>108</v>
      </c>
      <c r="C13" t="s">
        <v>108</v>
      </c>
      <c r="D13" t="s">
        <v>108</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00439:森本 裕子</cp:lastModifiedBy>
  <dcterms:created xsi:type="dcterms:W3CDTF">2025-12-12T09:22:08Z</dcterms:created>
  <dcterms:modified xsi:type="dcterms:W3CDTF">2026-01-28T00:18:04Z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2026-01-28T00:18:04Z</vt:filetime>
  </property>
</Properties>
</file>