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hnkxrtYeEqN6KQpwaLeLSnK9jLruOV9hFK91DjJf661qM7hKKfU16v3c9FBHaiofNXyOri4/6Tp5P6VNTPMxlg==" workbookSaltValue="E2J13VMA13G/2cB9dFDaJQ=="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<sst xmlns="http://schemas.openxmlformats.org/spreadsheetml/2006/main" xmlns:r="http://schemas.openxmlformats.org/officeDocument/2006/relationships" count="111" uniqueCount="111">
  <si>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</si>
  <si>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</si>
  <si>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</si>
  <si>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</si>
  <si>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</si>
  <si>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</si>
  <si>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</si>
  <si>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</si>
  <si>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</si>
  <si>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</si>
  <si>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</si>
  <si>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</si>
  <si>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</si>
  <si>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</si>
  <si>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</si>
  <si>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</si>
  <si>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</si>
  <si>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</si>
  <si>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</si>
  <si>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</si>
  <si>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</si>
  <si>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</si>
  <si>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</si>
  <si>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</si>
  <si>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</si>
  <si>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</si>
  <si>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</si>
  <si>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</si>
  <si>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</si>
  <si>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</si>
  <si>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</si>
  <si>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</si>
  <si>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</si>
  <si>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</si>
  <si>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</si>
  <si>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</si>
  <si>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</si>
  <si>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</si>
  <si>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</si>
  <si>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</si>
  <si>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</si>
  <si>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</si>
  <si>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</si>
  <si>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</si>
  <si>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</si>
  <si>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</si>
  <si>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</si>
  <si>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</si>
  <si>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</si>
  <si>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</si>
  <si>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</si>
  <si>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</si>
  <si>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</si>
  <si>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</si>
  <si>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</si>
  <si>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</si>
  <si>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</si>
  <si>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</si>
  <si>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</si>
  <si>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</si>
  <si>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</si>
  <si>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</si>
  <si>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</si>
  <si>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</si>
  <si>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</si>
  <si>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</si>
  <si>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</si>
  <si>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</si>
  <si>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</si>
  <si>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</si>
  <si>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</si>
  <si>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</si>
  <si>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</si>
  <si>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</si>
  <si>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</si>
  <si>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</si>
  <si>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</si>
  <si>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</si>
  <si>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</si>
  <si>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</si>
  <si>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</si>
  <si>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</si>
  <si>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</si>
  <si>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</si>
  <si>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</si>
  <si>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</si>
  <si>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</si>
  <si>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</si>
  <si>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</si>
  <si>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</si>
  <si>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</si>
  <si>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</si>
  <si>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</si>
  <si>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</si>
  <si>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徳島県　吉野川市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</si>
  <si>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</si>
  <si>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</si>
  <si>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</si>
  <si>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</si>
  <si>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</si>
  <si>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</si>
  <si>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</si>
  <si>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</si>
  <si>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</si>
  <si>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</si>
  <si>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</si>
  <si>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</si>
  <si>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</si>
  <si>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【健全性】　　　　　　　　　　　　　　　　　　　　　　　　　　　　　　　　　　　　①経常収支比率が100%に達しておらず、単年度収支が事業開始依頼初めて赤字となった。③流動比率は100%を超えており、また②累積欠損金は生じていないものの健全性を保つため、今後は単年度収支赤字縮減に向けて経営改善に取り組んでいくことが急務である。　　　　　　　　　　　　　　　　　　　　　　　　　⑤料金回収率が100%を下回り、給水に係る費用が給水収益で賄えていない状況が続いており、適切な料金収入の確保が求められる。また、④企業債残高対給水収益比率は、類似団体の平均値を大幅に上回る状態が続いており、将来への企業債返済負担の大きさを示している。　　　　　　　　　　　　　　　　　　　　　　　　　　　　【効率性】　　　　　　　　　　　　　　　　　　　　　　　　　　　　　　⑥給水原価は、類似団体の平均値を下回っている。⑦施設利用率は、近年の水需要の減少に伴い低い値で推移しており、施設の統廃合について検討する必要が出ている。⑧有収率は、類似団体の平均値を下回っており、定期的な漏水調査の実施や効率的な管路更新で対策を講じる必要がある。</t>
    <rPh sb="1" eb="4">
      <t>ケンゼンセイ</t>
    </rPh>
    <rPh sb="42" eb="44">
      <t>ケイジョウ</t>
    </rPh>
    <rPh sb="44" eb="46">
      <t>シュウシ</t>
    </rPh>
    <rPh sb="46" eb="48">
      <t>ヒリツ</t>
    </rPh>
    <rPh sb="54" eb="55">
      <t>タッ</t>
    </rPh>
    <rPh sb="61" eb="64">
      <t>タンネンド</t>
    </rPh>
    <rPh sb="64" eb="66">
      <t>シュウシ</t>
    </rPh>
    <rPh sb="67" eb="69">
      <t>ジギョウ</t>
    </rPh>
    <rPh sb="69" eb="71">
      <t>カイシ</t>
    </rPh>
    <rPh sb="71" eb="73">
      <t>イライ</t>
    </rPh>
    <rPh sb="73" eb="74">
      <t>ハジ</t>
    </rPh>
    <rPh sb="76" eb="78">
      <t>アカジ</t>
    </rPh>
    <rPh sb="84" eb="86">
      <t>リュウドウ</t>
    </rPh>
    <rPh sb="86" eb="88">
      <t>ヒリツ</t>
    </rPh>
    <rPh sb="94" eb="95">
      <t>コ</t>
    </rPh>
    <rPh sb="103" eb="105">
      <t>ルイセキ</t>
    </rPh>
    <rPh sb="105" eb="108">
      <t>ケッソンキン</t>
    </rPh>
    <rPh sb="109" eb="110">
      <t>ショウ</t>
    </rPh>
    <rPh sb="118" eb="120">
      <t>ケンゼン</t>
    </rPh>
    <rPh sb="120" eb="121">
      <t>セイ</t>
    </rPh>
    <rPh sb="122" eb="123">
      <t>タモ</t>
    </rPh>
    <rPh sb="127" eb="129">
      <t>コンゴ</t>
    </rPh>
    <rPh sb="130" eb="133">
      <t>タンネンド</t>
    </rPh>
    <rPh sb="133" eb="135">
      <t>シュウシ</t>
    </rPh>
    <rPh sb="135" eb="137">
      <t>アカジ</t>
    </rPh>
    <rPh sb="137" eb="139">
      <t>シュクゲン</t>
    </rPh>
    <rPh sb="140" eb="141">
      <t>ム</t>
    </rPh>
    <rPh sb="143" eb="145">
      <t>ケイエイ</t>
    </rPh>
    <rPh sb="145" eb="147">
      <t>カイゼン</t>
    </rPh>
    <rPh sb="148" eb="149">
      <t>ト</t>
    </rPh>
    <rPh sb="150" eb="151">
      <t>ク</t>
    </rPh>
    <rPh sb="158" eb="160">
      <t>キュウム</t>
    </rPh>
    <rPh sb="190" eb="192">
      <t>リョウキン</t>
    </rPh>
    <rPh sb="192" eb="195">
      <t>カイシュウリツ</t>
    </rPh>
    <rPh sb="201" eb="203">
      <t>シタマワ</t>
    </rPh>
    <rPh sb="205" eb="207">
      <t>キュウスイ</t>
    </rPh>
    <rPh sb="208" eb="209">
      <t>カカ</t>
    </rPh>
    <rPh sb="210" eb="212">
      <t>ヒヨウ</t>
    </rPh>
    <rPh sb="213" eb="215">
      <t>キュウスイ</t>
    </rPh>
    <rPh sb="215" eb="217">
      <t>シュウエキ</t>
    </rPh>
    <rPh sb="218" eb="219">
      <t>マカナ</t>
    </rPh>
    <rPh sb="224" eb="226">
      <t>ジョウキョウ</t>
    </rPh>
    <rPh sb="227" eb="228">
      <t>ツヅ</t>
    </rPh>
    <rPh sb="233" eb="235">
      <t>テキセツ</t>
    </rPh>
    <rPh sb="236" eb="238">
      <t>リョウキン</t>
    </rPh>
    <rPh sb="238" eb="240">
      <t>シュウニュウ</t>
    </rPh>
    <rPh sb="241" eb="243">
      <t>カクホ</t>
    </rPh>
    <rPh sb="244" eb="245">
      <t>モト</t>
    </rPh>
    <rPh sb="254" eb="257">
      <t>キギョウサイ</t>
    </rPh>
    <rPh sb="257" eb="259">
      <t>ザンダカ</t>
    </rPh>
    <rPh sb="259" eb="260">
      <t>タイ</t>
    </rPh>
    <rPh sb="260" eb="262">
      <t>キュウスイ</t>
    </rPh>
    <rPh sb="262" eb="264">
      <t>シュウエキ</t>
    </rPh>
    <rPh sb="264" eb="266">
      <t>ヒリツ</t>
    </rPh>
    <rPh sb="268" eb="270">
      <t>ルイジ</t>
    </rPh>
    <rPh sb="270" eb="272">
      <t>ダンタイ</t>
    </rPh>
    <rPh sb="273" eb="276">
      <t>ヘイキンチ</t>
    </rPh>
    <rPh sb="277" eb="279">
      <t>オオハバ</t>
    </rPh>
    <rPh sb="280" eb="282">
      <t>ウワマワ</t>
    </rPh>
    <rPh sb="283" eb="285">
      <t>ジョウタイ</t>
    </rPh>
    <rPh sb="286" eb="287">
      <t>ツヅ</t>
    </rPh>
    <rPh sb="292" eb="294">
      <t>ショウライ</t>
    </rPh>
    <rPh sb="296" eb="299">
      <t>キギョウサイ</t>
    </rPh>
    <rPh sb="299" eb="301">
      <t>ヘンサイ</t>
    </rPh>
    <rPh sb="301" eb="303">
      <t>フタン</t>
    </rPh>
    <rPh sb="304" eb="305">
      <t>オオ</t>
    </rPh>
    <rPh sb="308" eb="309">
      <t>シメ</t>
    </rPh>
    <rPh sb="343" eb="346">
      <t>コウリツセイ</t>
    </rPh>
    <rPh sb="378" eb="382">
      <t>キュウスイゲンカ</t>
    </rPh>
    <rPh sb="384" eb="386">
      <t>ルイジ</t>
    </rPh>
    <rPh sb="386" eb="388">
      <t>ダンタイ</t>
    </rPh>
    <rPh sb="389" eb="392">
      <t>ヘイキンチ</t>
    </rPh>
    <rPh sb="393" eb="395">
      <t>シタマワ</t>
    </rPh>
    <rPh sb="401" eb="403">
      <t>シセツ</t>
    </rPh>
    <rPh sb="403" eb="406">
      <t>リヨウリツ</t>
    </rPh>
    <rPh sb="408" eb="410">
      <t>キンネン</t>
    </rPh>
    <rPh sb="411" eb="412">
      <t>ミズ</t>
    </rPh>
    <rPh sb="412" eb="414">
      <t>ジュヨウ</t>
    </rPh>
    <rPh sb="415" eb="417">
      <t>ゲンショウ</t>
    </rPh>
    <rPh sb="418" eb="419">
      <t>トモナ</t>
    </rPh>
    <rPh sb="420" eb="421">
      <t>ヒク</t>
    </rPh>
    <rPh sb="422" eb="423">
      <t>アタイ</t>
    </rPh>
    <rPh sb="424" eb="426">
      <t>スイイ</t>
    </rPh>
    <rPh sb="431" eb="433">
      <t>シセツ</t>
    </rPh>
    <rPh sb="434" eb="437">
      <t>トウハイゴウ</t>
    </rPh>
    <rPh sb="441" eb="443">
      <t>ケントウ</t>
    </rPh>
    <rPh sb="445" eb="447">
      <t>ヒツヨウ</t>
    </rPh>
    <rPh sb="448" eb="449">
      <t>デ</t>
    </rPh>
    <rPh sb="454" eb="455">
      <t>ユウ</t>
    </rPh>
    <rPh sb="455" eb="457">
      <t>シュウリツ</t>
    </rPh>
    <rPh sb="459" eb="461">
      <t>ルイジ</t>
    </rPh>
    <rPh sb="461" eb="463">
      <t>ダンタイ</t>
    </rPh>
    <rPh sb="464" eb="467">
      <t>ヘイキンチ</t>
    </rPh>
    <rPh sb="468" eb="470">
      <t>シタマワ</t>
    </rPh>
    <rPh sb="475" eb="478">
      <t>テイキテキ</t>
    </rPh>
    <rPh sb="479" eb="481">
      <t>ロウスイ</t>
    </rPh>
    <rPh sb="481" eb="483">
      <t>チョウサ</t>
    </rPh>
    <rPh sb="484" eb="486">
      <t>ジッシ</t>
    </rPh>
    <rPh sb="487" eb="490">
      <t>コウリツテキ</t>
    </rPh>
    <rPh sb="491" eb="493">
      <t>カンロ</t>
    </rPh>
    <rPh sb="493" eb="495">
      <t>コウシン</t>
    </rPh>
    <rPh sb="496" eb="498">
      <t>タイサク</t>
    </rPh>
    <rPh sb="499" eb="500">
      <t>コウ</t>
    </rPh>
    <rPh sb="502" eb="504">
      <t>ヒツヨウ</t>
    </rPh>
    <phoneticPr fontId="14"/>
  </si>
  <si>
    <t>①有形固定資産減価償却率、②管路経年化率とも上昇傾向にあり、老朽化が進んでいる。一方、③管路更新率は、類似団体の平均値を下回る傾向にあり、管路更新計画に基づく計画的かつ効率的な管路の更新に取り組み、更新率の向上を図る必要がある。</t>
    <rPh sb="1" eb="3">
      <t>ユウケイ</t>
    </rPh>
    <rPh sb="3" eb="7">
      <t>コテイシサン</t>
    </rPh>
    <rPh sb="7" eb="9">
      <t>ゲンカ</t>
    </rPh>
    <rPh sb="9" eb="11">
      <t>ショウキャク</t>
    </rPh>
    <rPh sb="11" eb="12">
      <t>リツ</t>
    </rPh>
    <rPh sb="14" eb="16">
      <t>カンロ</t>
    </rPh>
    <rPh sb="16" eb="19">
      <t>ケイネンカ</t>
    </rPh>
    <rPh sb="19" eb="20">
      <t>リツ</t>
    </rPh>
    <rPh sb="22" eb="24">
      <t>ジョウショウ</t>
    </rPh>
    <rPh sb="24" eb="26">
      <t>ケイコウ</t>
    </rPh>
    <rPh sb="30" eb="33">
      <t>ロウキュウカ</t>
    </rPh>
    <rPh sb="34" eb="35">
      <t>スス</t>
    </rPh>
    <rPh sb="40" eb="42">
      <t>イッポウ</t>
    </rPh>
    <rPh sb="44" eb="46">
      <t>カンロ</t>
    </rPh>
    <rPh sb="46" eb="48">
      <t>コウシン</t>
    </rPh>
    <rPh sb="48" eb="49">
      <t>リツ</t>
    </rPh>
    <rPh sb="51" eb="53">
      <t>ルイジ</t>
    </rPh>
    <rPh sb="53" eb="55">
      <t>ダンタイ</t>
    </rPh>
    <rPh sb="56" eb="59">
      <t>ヘイキンチ</t>
    </rPh>
    <rPh sb="60" eb="62">
      <t>シタマワ</t>
    </rPh>
    <rPh sb="63" eb="65">
      <t>ケイコウ</t>
    </rPh>
    <rPh sb="79" eb="81">
      <t>ケイカク</t>
    </rPh>
    <rPh sb="84" eb="86">
      <t>コウリツ</t>
    </rPh>
    <rPh sb="86" eb="87">
      <t>テキ</t>
    </rPh>
    <phoneticPr fontId="14"/>
  </si>
  <si>
    <t xml:space="preserve">　将来にわたり給水収益の減少は予想され、一方で老朽化した管路の更新需要・基幹管路の耐震化等に多額の費用が生じる事に加え、物価・エネルギー価格の上昇による経費の増加が懸念される。その費用を企業債に頼らざるを得ない状況が続いている。
　今後も、事業の効率化・経営健全化に向けて一層の経営努力を行いつつ、令和５年度から実施している「吉野川市水道事業ビジョン」「吉野川市水道事業経営戦略」の見直しの中で、安定的な財源の確保について取り組んでいく必要がある。
</t>
    <rPh sb="1" eb="3">
      <t>ショウライ</t>
    </rPh>
    <rPh sb="7" eb="9">
      <t>キュウスイ</t>
    </rPh>
    <rPh sb="9" eb="11">
      <t>シュウエキ</t>
    </rPh>
    <rPh sb="12" eb="14">
      <t>ゲンショウ</t>
    </rPh>
    <rPh sb="15" eb="17">
      <t>ヨソウ</t>
    </rPh>
    <rPh sb="20" eb="22">
      <t>イッポウ</t>
    </rPh>
    <rPh sb="23" eb="26">
      <t>ロウキュウカ</t>
    </rPh>
    <rPh sb="28" eb="30">
      <t>カンロ</t>
    </rPh>
    <rPh sb="31" eb="33">
      <t>コウシン</t>
    </rPh>
    <rPh sb="33" eb="35">
      <t>ジュヨウ</t>
    </rPh>
    <rPh sb="36" eb="38">
      <t>キカン</t>
    </rPh>
    <rPh sb="38" eb="40">
      <t>カンロ</t>
    </rPh>
    <rPh sb="41" eb="44">
      <t>タイシンカ</t>
    </rPh>
    <rPh sb="44" eb="45">
      <t>ナド</t>
    </rPh>
    <rPh sb="46" eb="48">
      <t>タガク</t>
    </rPh>
    <rPh sb="49" eb="51">
      <t>ヒヨウ</t>
    </rPh>
    <rPh sb="52" eb="53">
      <t>ショウ</t>
    </rPh>
    <rPh sb="55" eb="56">
      <t>コト</t>
    </rPh>
    <rPh sb="57" eb="58">
      <t>クワ</t>
    </rPh>
    <rPh sb="60" eb="62">
      <t>ブッカ</t>
    </rPh>
    <rPh sb="68" eb="70">
      <t>カカク</t>
    </rPh>
    <rPh sb="71" eb="73">
      <t>ジョウショウ</t>
    </rPh>
    <rPh sb="76" eb="78">
      <t>ケイヒ</t>
    </rPh>
    <rPh sb="79" eb="81">
      <t>ゾウカ</t>
    </rPh>
    <rPh sb="82" eb="84">
      <t>ケネン</t>
    </rPh>
    <rPh sb="90" eb="92">
      <t>ヒヨウ</t>
    </rPh>
    <rPh sb="93" eb="96">
      <t>キギョウサイ</t>
    </rPh>
    <rPh sb="97" eb="98">
      <t>タヨ</t>
    </rPh>
    <rPh sb="102" eb="103">
      <t>エ</t>
    </rPh>
    <rPh sb="105" eb="107">
      <t>ジョウキョウ</t>
    </rPh>
    <rPh sb="108" eb="109">
      <t>ツヅ</t>
    </rPh>
    <rPh sb="116" eb="118">
      <t>コンゴ</t>
    </rPh>
    <rPh sb="144" eb="145">
      <t>オコナ</t>
    </rPh>
    <rPh sb="149" eb="151">
      <t>レイワ</t>
    </rPh>
    <rPh sb="152" eb="154">
      <t>ネンド</t>
    </rPh>
    <rPh sb="156" eb="158">
      <t>ジッシ</t>
    </rPh>
    <rPh sb="163" eb="164">
      <t>キチ</t>
    </rPh>
    <rPh sb="164" eb="167">
      <t>ノガワシ</t>
    </rPh>
    <rPh sb="167" eb="169">
      <t>スイドウ</t>
    </rPh>
    <rPh sb="169" eb="171">
      <t>ジギョウ</t>
    </rPh>
    <rPh sb="177" eb="181">
      <t>ヨシノガワシ</t>
    </rPh>
    <rPh sb="181" eb="183">
      <t>スイドウ</t>
    </rPh>
    <rPh sb="183" eb="185">
      <t>ジギョウ</t>
    </rPh>
    <rPh sb="185" eb="187">
      <t>ケイエイ</t>
    </rPh>
    <rPh sb="187" eb="189">
      <t>センリャク</t>
    </rPh>
    <rPh sb="191" eb="193">
      <t>ミナオ</t>
    </rPh>
    <rPh sb="195" eb="196">
      <t>ナカ</t>
    </rPh>
    <rPh sb="198" eb="201">
      <t>アンテイテキ</t>
    </rPh>
    <rPh sb="202" eb="204">
      <t>ザイゲン</t>
    </rPh>
    <rPh sb="205" eb="207">
      <t>カクホ</t>
    </rPh>
    <rPh sb="211" eb="212">
      <t>ト</t>
    </rPh>
    <rPh sb="213" eb="214">
      <t>ク</t>
    </rPh>
    <rPh sb="218" eb="220">
      <t>ヒツヨウ</t>
    </rPh>
    <phoneticPr fontId="14"/>
  </si>
</sst>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0.56000000000000005</c:v>
                </c:pt>
                <c:pt idx="1">
                  <c:v>0.4</c:v>
                </c:pt>
                <c:pt idx="2">
                  <c:v>0.61</c:v>
                </c:pt>
                <c:pt idx="3">
                  <c:v>0.3</c:v>
                </c:pt>
                <c:pt idx="4">
                  <c:v>0.38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0.54</c:v>
                </c:pt>
                <c:pt idx="1">
                  <c:v>0.56999999999999995</c:v>
                </c:pt>
                <c:pt idx="2">
                  <c:v>0.52</c:v>
                </c:pt>
                <c:pt idx="3">
                  <c:v>0.48</c:v>
                </c:pt>
                <c:pt idx="4">
                  <c:v>0.48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48.36</c:v>
                </c:pt>
                <c:pt idx="1">
                  <c:v>49.18</c:v>
                </c:pt>
                <c:pt idx="2">
                  <c:v>45.61</c:v>
                </c:pt>
                <c:pt idx="3">
                  <c:v>43.67</c:v>
                </c:pt>
                <c:pt idx="4">
                  <c:v>44.78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59.67</c:v>
                </c:pt>
                <c:pt idx="1">
                  <c:v>60.12</c:v>
                </c:pt>
                <c:pt idx="2">
                  <c:v>60.34</c:v>
                </c:pt>
                <c:pt idx="3">
                  <c:v>59.54</c:v>
                </c:pt>
                <c:pt idx="4">
                  <c:v>59.26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66.349999999999994</c:v>
                </c:pt>
                <c:pt idx="1">
                  <c:v>68.78</c:v>
                </c:pt>
                <c:pt idx="2">
                  <c:v>71.92</c:v>
                </c:pt>
                <c:pt idx="3">
                  <c:v>74.989999999999995</c:v>
                </c:pt>
                <c:pt idx="4">
                  <c:v>70.98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84.6</c:v>
                </c:pt>
                <c:pt idx="1">
                  <c:v>84.24</c:v>
                </c:pt>
                <c:pt idx="2">
                  <c:v>84.19</c:v>
                </c:pt>
                <c:pt idx="3">
                  <c:v>83.93</c:v>
                </c:pt>
                <c:pt idx="4">
                  <c:v>83.84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105.64</c:v>
                </c:pt>
                <c:pt idx="1">
                  <c:v>110.2</c:v>
                </c:pt>
                <c:pt idx="2">
                  <c:v>100.33</c:v>
                </c:pt>
                <c:pt idx="3">
                  <c:v>106.42</c:v>
                </c:pt>
                <c:pt idx="4">
                  <c:v>98.08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109.01</c:v>
                </c:pt>
                <c:pt idx="1">
                  <c:v>108.83</c:v>
                </c:pt>
                <c:pt idx="2">
                  <c:v>109.23</c:v>
                </c:pt>
                <c:pt idx="3">
                  <c:v>108.04</c:v>
                </c:pt>
                <c:pt idx="4">
                  <c:v>107.49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41.57</c:v>
                </c:pt>
                <c:pt idx="1">
                  <c:v>42.16</c:v>
                </c:pt>
                <c:pt idx="2">
                  <c:v>43.57</c:v>
                </c:pt>
                <c:pt idx="3">
                  <c:v>44.24</c:v>
                </c:pt>
                <c:pt idx="4">
                  <c:v>45.07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48.17</c:v>
                </c:pt>
                <c:pt idx="1">
                  <c:v>48.83</c:v>
                </c:pt>
                <c:pt idx="2">
                  <c:v>49.96</c:v>
                </c:pt>
                <c:pt idx="3">
                  <c:v>50.82</c:v>
                </c:pt>
                <c:pt idx="4">
                  <c:v>51.82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27.96</c:v>
                </c:pt>
                <c:pt idx="1">
                  <c:v>27.93</c:v>
                </c:pt>
                <c:pt idx="2">
                  <c:v>24.56</c:v>
                </c:pt>
                <c:pt idx="3">
                  <c:v>26.97</c:v>
                </c:pt>
                <c:pt idx="4">
                  <c:v>27.03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17.12</c:v>
                </c:pt>
                <c:pt idx="1">
                  <c:v>18.18</c:v>
                </c:pt>
                <c:pt idx="2">
                  <c:v>19.32</c:v>
                </c:pt>
                <c:pt idx="3">
                  <c:v>21.16</c:v>
                </c:pt>
                <c:pt idx="4">
                  <c:v>22.72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3.7</c:v>
                </c:pt>
                <c:pt idx="1">
                  <c:v>4.34</c:v>
                </c:pt>
                <c:pt idx="2">
                  <c:v>4.6900000000000004</c:v>
                </c:pt>
                <c:pt idx="3">
                  <c:v>4.72</c:v>
                </c:pt>
                <c:pt idx="4">
                  <c:v>5.76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437.49</c:v>
                </c:pt>
                <c:pt idx="1">
                  <c:v>403.76</c:v>
                </c:pt>
                <c:pt idx="2">
                  <c:v>315.64999999999998</c:v>
                </c:pt>
                <c:pt idx="3">
                  <c:v>319.33999999999997</c:v>
                </c:pt>
                <c:pt idx="4">
                  <c:v>289.48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365.18</c:v>
                </c:pt>
                <c:pt idx="1">
                  <c:v>327.77</c:v>
                </c:pt>
                <c:pt idx="2">
                  <c:v>338.02</c:v>
                </c:pt>
                <c:pt idx="3">
                  <c:v>345.94</c:v>
                </c:pt>
                <c:pt idx="4">
                  <c:v>329.7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665.9</c:v>
                </c:pt>
                <c:pt idx="1">
                  <c:v>705.74</c:v>
                </c:pt>
                <c:pt idx="2">
                  <c:v>716.24</c:v>
                </c:pt>
                <c:pt idx="3">
                  <c:v>826.28</c:v>
                </c:pt>
                <c:pt idx="4">
                  <c:v>770.79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371.65</c:v>
                </c:pt>
                <c:pt idx="1">
                  <c:v>397.1</c:v>
                </c:pt>
                <c:pt idx="2">
                  <c:v>379.91</c:v>
                </c:pt>
                <c:pt idx="3">
                  <c:v>386.61</c:v>
                </c:pt>
                <c:pt idx="4">
                  <c:v>381.56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96.35</c:v>
                </c:pt>
                <c:pt idx="1">
                  <c:v>97.85</c:v>
                </c:pt>
                <c:pt idx="2">
                  <c:v>91.36</c:v>
                </c:pt>
                <c:pt idx="3">
                  <c:v>86.67</c:v>
                </c:pt>
                <c:pt idx="4">
                  <c:v>90.39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98.77</c:v>
                </c:pt>
                <c:pt idx="1">
                  <c:v>95.79</c:v>
                </c:pt>
                <c:pt idx="2">
                  <c:v>98.3</c:v>
                </c:pt>
                <c:pt idx="3">
                  <c:v>93.82</c:v>
                </c:pt>
                <c:pt idx="4">
                  <c:v>95.04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138.78</c:v>
                </c:pt>
                <c:pt idx="1">
                  <c:v>133.11000000000001</c:v>
                </c:pt>
                <c:pt idx="2">
                  <c:v>142.99</c:v>
                </c:pt>
                <c:pt idx="3">
                  <c:v>135.32</c:v>
                </c:pt>
                <c:pt idx="4">
                  <c:v>145.41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173.67</c:v>
                </c:pt>
                <c:pt idx="1">
                  <c:v>171.13</c:v>
                </c:pt>
                <c:pt idx="2">
                  <c:v>173.7</c:v>
                </c:pt>
                <c:pt idx="3">
                  <c:v>178.94</c:v>
                </c:pt>
                <c:pt idx="4">
                  <c:v>180.19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P4" zoomScale="115" zoomScaleNormal="115" workbookViewId="0">
      <selection activeCell="BL66" sqref="BL66:BZ82"/>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徳島県　吉野川市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2"/>
      <c r="P7" s="25" t="s">
        <v>4</v>
      </c>
      <c r="Q7" s="25"/>
      <c r="R7" s="25"/>
      <c r="S7" s="25"/>
      <c r="T7" s="25"/>
      <c r="U7" s="25"/>
      <c r="V7" s="25"/>
      <c r="W7" s="25" t="s">
        <v>12</v>
      </c>
      <c r="X7" s="25"/>
      <c r="Y7" s="25"/>
      <c r="Z7" s="25"/>
      <c r="AA7" s="25"/>
      <c r="AB7" s="25"/>
      <c r="AC7" s="25"/>
      <c r="AD7" s="25" t="s">
        <v>3</v>
      </c>
      <c r="AE7" s="25"/>
      <c r="AF7" s="25"/>
      <c r="AG7" s="25"/>
      <c r="AH7" s="25"/>
      <c r="AI7" s="25"/>
      <c r="AJ7" s="25"/>
      <c r="AK7" s="2"/>
      <c r="AL7" s="25" t="s">
        <v>15</v>
      </c>
      <c r="AM7" s="25"/>
      <c r="AN7" s="25"/>
      <c r="AO7" s="25"/>
      <c r="AP7" s="25"/>
      <c r="AQ7" s="25"/>
      <c r="AR7" s="25"/>
      <c r="AS7" s="25"/>
      <c r="AT7" s="5" t="s">
        <v>9</v>
      </c>
      <c r="AU7" s="13"/>
      <c r="AV7" s="13"/>
      <c r="AW7" s="13"/>
      <c r="AX7" s="13"/>
      <c r="AY7" s="13"/>
      <c r="AZ7" s="13"/>
      <c r="BA7" s="13"/>
      <c r="BB7" s="25" t="s">
        <v>16</v>
      </c>
      <c r="BC7" s="25"/>
      <c r="BD7" s="25"/>
      <c r="BE7" s="25"/>
      <c r="BF7" s="25"/>
      <c r="BG7" s="25"/>
      <c r="BH7" s="25"/>
      <c r="BI7" s="25"/>
      <c r="BJ7" s="3"/>
      <c r="BK7" s="3"/>
      <c r="BL7" s="35" t="s">
        <v>17</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38265</v>
      </c>
      <c r="AM8" s="29"/>
      <c r="AN8" s="29"/>
      <c r="AO8" s="29"/>
      <c r="AP8" s="29"/>
      <c r="AQ8" s="29"/>
      <c r="AR8" s="29"/>
      <c r="AS8" s="29"/>
      <c r="AT8" s="7">
        <f>データ!$S$6</f>
        <v>144.13999999999999</v>
      </c>
      <c r="AU8" s="15"/>
      <c r="AV8" s="15"/>
      <c r="AW8" s="15"/>
      <c r="AX8" s="15"/>
      <c r="AY8" s="15"/>
      <c r="AZ8" s="15"/>
      <c r="BA8" s="15"/>
      <c r="BB8" s="27">
        <f>データ!$T$6</f>
        <v>265.47000000000003</v>
      </c>
      <c r="BC8" s="27"/>
      <c r="BD8" s="27"/>
      <c r="BE8" s="27"/>
      <c r="BF8" s="27"/>
      <c r="BG8" s="27"/>
      <c r="BH8" s="27"/>
      <c r="BI8" s="27"/>
      <c r="BJ8" s="3"/>
      <c r="BK8" s="3"/>
      <c r="BL8" s="36" t="s">
        <v>10</v>
      </c>
      <c r="BM8" s="46"/>
      <c r="BN8" s="53" t="s">
        <v>19</v>
      </c>
      <c r="BO8" s="53"/>
      <c r="BP8" s="53"/>
      <c r="BQ8" s="53"/>
      <c r="BR8" s="53"/>
      <c r="BS8" s="53"/>
      <c r="BT8" s="53"/>
      <c r="BU8" s="53"/>
      <c r="BV8" s="53"/>
      <c r="BW8" s="53"/>
      <c r="BX8" s="53"/>
      <c r="BY8" s="57"/>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20</v>
      </c>
      <c r="X9" s="25"/>
      <c r="Y9" s="25"/>
      <c r="Z9" s="25"/>
      <c r="AA9" s="25"/>
      <c r="AB9" s="25"/>
      <c r="AC9" s="25"/>
      <c r="AD9" s="2"/>
      <c r="AE9" s="2"/>
      <c r="AF9" s="2"/>
      <c r="AG9" s="2"/>
      <c r="AH9" s="2"/>
      <c r="AI9" s="2"/>
      <c r="AJ9" s="2"/>
      <c r="AK9" s="2"/>
      <c r="AL9" s="25" t="s">
        <v>28</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31</v>
      </c>
      <c r="BM9" s="47"/>
      <c r="BN9" s="54" t="s">
        <v>33</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56.68</v>
      </c>
      <c r="J10" s="15"/>
      <c r="K10" s="15"/>
      <c r="L10" s="15"/>
      <c r="M10" s="15"/>
      <c r="N10" s="15"/>
      <c r="O10" s="24"/>
      <c r="P10" s="27">
        <f>データ!$P$6</f>
        <v>98.64</v>
      </c>
      <c r="Q10" s="27"/>
      <c r="R10" s="27"/>
      <c r="S10" s="27"/>
      <c r="T10" s="27"/>
      <c r="U10" s="27"/>
      <c r="V10" s="27"/>
      <c r="W10" s="29">
        <f>データ!$Q$6</f>
        <v>2500</v>
      </c>
      <c r="X10" s="29"/>
      <c r="Y10" s="29"/>
      <c r="Z10" s="29"/>
      <c r="AA10" s="29"/>
      <c r="AB10" s="29"/>
      <c r="AC10" s="29"/>
      <c r="AD10" s="2"/>
      <c r="AE10" s="2"/>
      <c r="AF10" s="2"/>
      <c r="AG10" s="2"/>
      <c r="AH10" s="2"/>
      <c r="AI10" s="2"/>
      <c r="AJ10" s="2"/>
      <c r="AK10" s="2"/>
      <c r="AL10" s="29">
        <f>データ!$U$6</f>
        <v>37437</v>
      </c>
      <c r="AM10" s="29"/>
      <c r="AN10" s="29"/>
      <c r="AO10" s="29"/>
      <c r="AP10" s="29"/>
      <c r="AQ10" s="29"/>
      <c r="AR10" s="29"/>
      <c r="AS10" s="29"/>
      <c r="AT10" s="7">
        <f>データ!$V$6</f>
        <v>70.94</v>
      </c>
      <c r="AU10" s="15"/>
      <c r="AV10" s="15"/>
      <c r="AW10" s="15"/>
      <c r="AX10" s="15"/>
      <c r="AY10" s="15"/>
      <c r="AZ10" s="15"/>
      <c r="BA10" s="15"/>
      <c r="BB10" s="27">
        <f>データ!$W$6</f>
        <v>527.73</v>
      </c>
      <c r="BC10" s="27"/>
      <c r="BD10" s="27"/>
      <c r="BE10" s="27"/>
      <c r="BF10" s="27"/>
      <c r="BG10" s="27"/>
      <c r="BH10" s="27"/>
      <c r="BI10" s="27"/>
      <c r="BJ10" s="2"/>
      <c r="BK10" s="2"/>
      <c r="BL10" s="38" t="s">
        <v>35</v>
      </c>
      <c r="BM10" s="48"/>
      <c r="BN10" s="55" t="s">
        <v>36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108</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109</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7</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47</v>
      </c>
      <c r="G84" s="12" t="s">
        <v>48</v>
      </c>
      <c r="H84" s="12" t="s">
        <v>41</v>
      </c>
      <c r="I84" s="12" t="s">
        <v>6</v>
      </c>
      <c r="J84" s="12" t="s">
        <v>26</v>
      </c>
      <c r="K84" s="12" t="s">
        <v>49</v>
      </c>
      <c r="L84" s="12" t="s">
        <v>51</v>
      </c>
      <c r="M84" s="12" t="s">
        <v>32</v>
      </c>
      <c r="N84" s="12" t="s">
        <v>53</v>
      </c>
      <c r="O84" s="12" t="s">
        <v>55</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KymRFrau4HFqQHMY1YTguPj3Rxp4mIz7czpg9BUS5ykvqlHZP/Ba4NwLYD3qYp6cWAmjfwISOWOap99hcgkdng==" saltValue="jevsjuzrOAF1cmvbmNGhy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46</v>
      </c>
      <c r="E1" s="73"/>
      <c r="F1" s="73"/>
      <c r="G1" s="73"/>
      <c r="H1" s="73"/>
      <c r="I1" s="73"/>
      <c r="J1" s="73"/>
      <c r="K1" s="73"/>
      <c r="L1" s="73"/>
      <c r="M1" s="73"/>
      <c r="N1" s="73"/>
      <c r="O1" s="73"/>
      <c r="P1" s="73"/>
      <c r="Q1" s="73"/>
      <c r="R1" s="73"/>
      <c r="S1" s="73"/>
      <c r="T1" s="73"/>
      <c r="U1" s="73"/>
      <c r="V1" s="73"/>
      <c r="W1" s="73"/>
      <c r="X1" s="73">
        <v>1</v>
      </c>
      <c r="Y1" s="73">
        <v>1</v>
      </c>
      <c r="Z1" s="73">
        <v>1</v>
      </c>
      <c r="AA1" s="73">
        <v>1</v>
      </c>
      <c r="AB1" s="73">
        <v>1</v>
      </c>
      <c r="AC1" s="73">
        <v>1</v>
      </c>
      <c r="AD1" s="73">
        <v>1</v>
      </c>
      <c r="AE1" s="73">
        <v>1</v>
      </c>
      <c r="AF1" s="73">
        <v>1</v>
      </c>
      <c r="AG1" s="73">
        <v>1</v>
      </c>
      <c r="AH1" s="73"/>
      <c r="AI1" s="73">
        <v>1</v>
      </c>
      <c r="AJ1" s="73">
        <v>1</v>
      </c>
      <c r="AK1" s="73">
        <v>1</v>
      </c>
      <c r="AL1" s="73">
        <v>1</v>
      </c>
      <c r="AM1" s="73">
        <v>1</v>
      </c>
      <c r="AN1" s="73">
        <v>1</v>
      </c>
      <c r="AO1" s="73">
        <v>1</v>
      </c>
      <c r="AP1" s="73">
        <v>1</v>
      </c>
      <c r="AQ1" s="73">
        <v>1</v>
      </c>
      <c r="AR1" s="73">
        <v>1</v>
      </c>
      <c r="AS1" s="73"/>
      <c r="AT1" s="73">
        <v>1</v>
      </c>
      <c r="AU1" s="73">
        <v>1</v>
      </c>
      <c r="AV1" s="73">
        <v>1</v>
      </c>
      <c r="AW1" s="73">
        <v>1</v>
      </c>
      <c r="AX1" s="73">
        <v>1</v>
      </c>
      <c r="AY1" s="73">
        <v>1</v>
      </c>
      <c r="AZ1" s="73">
        <v>1</v>
      </c>
      <c r="BA1" s="73">
        <v>1</v>
      </c>
      <c r="BB1" s="73">
        <v>1</v>
      </c>
      <c r="BC1" s="73">
        <v>1</v>
      </c>
      <c r="BD1" s="73"/>
      <c r="BE1" s="73">
        <v>1</v>
      </c>
      <c r="BF1" s="73">
        <v>1</v>
      </c>
      <c r="BG1" s="73">
        <v>1</v>
      </c>
      <c r="BH1" s="73">
        <v>1</v>
      </c>
      <c r="BI1" s="73">
        <v>1</v>
      </c>
      <c r="BJ1" s="73">
        <v>1</v>
      </c>
      <c r="BK1" s="73">
        <v>1</v>
      </c>
      <c r="BL1" s="73">
        <v>1</v>
      </c>
      <c r="BM1" s="73">
        <v>1</v>
      </c>
      <c r="BN1" s="73">
        <v>1</v>
      </c>
      <c r="BO1" s="73"/>
      <c r="BP1" s="73">
        <v>1</v>
      </c>
      <c r="BQ1" s="73">
        <v>1</v>
      </c>
      <c r="BR1" s="73">
        <v>1</v>
      </c>
      <c r="BS1" s="73">
        <v>1</v>
      </c>
      <c r="BT1" s="73">
        <v>1</v>
      </c>
      <c r="BU1" s="73">
        <v>1</v>
      </c>
      <c r="BV1" s="73">
        <v>1</v>
      </c>
      <c r="BW1" s="73">
        <v>1</v>
      </c>
      <c r="BX1" s="73">
        <v>1</v>
      </c>
      <c r="BY1" s="73">
        <v>1</v>
      </c>
      <c r="BZ1" s="73"/>
      <c r="CA1" s="73">
        <v>1</v>
      </c>
      <c r="CB1" s="73">
        <v>1</v>
      </c>
      <c r="CC1" s="73">
        <v>1</v>
      </c>
      <c r="CD1" s="73">
        <v>1</v>
      </c>
      <c r="CE1" s="73">
        <v>1</v>
      </c>
      <c r="CF1" s="73">
        <v>1</v>
      </c>
      <c r="CG1" s="73">
        <v>1</v>
      </c>
      <c r="CH1" s="73">
        <v>1</v>
      </c>
      <c r="CI1" s="73">
        <v>1</v>
      </c>
      <c r="CJ1" s="73">
        <v>1</v>
      </c>
      <c r="CK1" s="73"/>
      <c r="CL1" s="73">
        <v>1</v>
      </c>
      <c r="CM1" s="73">
        <v>1</v>
      </c>
      <c r="CN1" s="73">
        <v>1</v>
      </c>
      <c r="CO1" s="73">
        <v>1</v>
      </c>
      <c r="CP1" s="73">
        <v>1</v>
      </c>
      <c r="CQ1" s="73">
        <v>1</v>
      </c>
      <c r="CR1" s="73">
        <v>1</v>
      </c>
      <c r="CS1" s="73">
        <v>1</v>
      </c>
      <c r="CT1" s="73">
        <v>1</v>
      </c>
      <c r="CU1" s="73">
        <v>1</v>
      </c>
      <c r="CV1" s="73"/>
      <c r="CW1" s="73">
        <v>1</v>
      </c>
      <c r="CX1" s="73">
        <v>1</v>
      </c>
      <c r="CY1" s="73">
        <v>1</v>
      </c>
      <c r="CZ1" s="73">
        <v>1</v>
      </c>
      <c r="DA1" s="73">
        <v>1</v>
      </c>
      <c r="DB1" s="73">
        <v>1</v>
      </c>
      <c r="DC1" s="73">
        <v>1</v>
      </c>
      <c r="DD1" s="73">
        <v>1</v>
      </c>
      <c r="DE1" s="73">
        <v>1</v>
      </c>
      <c r="DF1" s="73">
        <v>1</v>
      </c>
      <c r="DG1" s="73"/>
      <c r="DH1" s="73">
        <v>1</v>
      </c>
      <c r="DI1" s="73">
        <v>1</v>
      </c>
      <c r="DJ1" s="73">
        <v>1</v>
      </c>
      <c r="DK1" s="73">
        <v>1</v>
      </c>
      <c r="DL1" s="73">
        <v>1</v>
      </c>
      <c r="DM1" s="73">
        <v>1</v>
      </c>
      <c r="DN1" s="73">
        <v>1</v>
      </c>
      <c r="DO1" s="73">
        <v>1</v>
      </c>
      <c r="DP1" s="73">
        <v>1</v>
      </c>
      <c r="DQ1" s="73">
        <v>1</v>
      </c>
      <c r="DR1" s="73"/>
      <c r="DS1" s="73">
        <v>1</v>
      </c>
      <c r="DT1" s="73">
        <v>1</v>
      </c>
      <c r="DU1" s="73">
        <v>1</v>
      </c>
      <c r="DV1" s="73">
        <v>1</v>
      </c>
      <c r="DW1" s="73">
        <v>1</v>
      </c>
      <c r="DX1" s="73">
        <v>1</v>
      </c>
      <c r="DY1" s="73">
        <v>1</v>
      </c>
      <c r="DZ1" s="73">
        <v>1</v>
      </c>
      <c r="EA1" s="73">
        <v>1</v>
      </c>
      <c r="EB1" s="73">
        <v>1</v>
      </c>
      <c r="EC1" s="73"/>
      <c r="ED1" s="73">
        <v>1</v>
      </c>
      <c r="EE1" s="73">
        <v>1</v>
      </c>
      <c r="EF1" s="73">
        <v>1</v>
      </c>
      <c r="EG1" s="73">
        <v>1</v>
      </c>
      <c r="EH1" s="73">
        <v>1</v>
      </c>
      <c r="EI1" s="73">
        <v>1</v>
      </c>
      <c r="EJ1" s="73">
        <v>1</v>
      </c>
      <c r="EK1" s="73">
        <v>1</v>
      </c>
      <c r="EL1" s="73">
        <v>1</v>
      </c>
      <c r="EM1" s="73">
        <v>1</v>
      </c>
      <c r="EN1" s="73"/>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18</v>
      </c>
      <c r="B3" s="67" t="s">
        <v>50</v>
      </c>
      <c r="C3" s="67" t="s">
        <v>58</v>
      </c>
      <c r="D3" s="67" t="s">
        <v>59</v>
      </c>
      <c r="E3" s="67" t="s">
        <v>2</v>
      </c>
      <c r="F3" s="67" t="s">
        <v>1</v>
      </c>
      <c r="G3" s="67" t="s">
        <v>24</v>
      </c>
      <c r="H3" s="74" t="s">
        <v>29</v>
      </c>
      <c r="I3" s="77"/>
      <c r="J3" s="77"/>
      <c r="K3" s="77"/>
      <c r="L3" s="77"/>
      <c r="M3" s="77"/>
      <c r="N3" s="77"/>
      <c r="O3" s="77"/>
      <c r="P3" s="77"/>
      <c r="Q3" s="77"/>
      <c r="R3" s="77"/>
      <c r="S3" s="77"/>
      <c r="T3" s="77"/>
      <c r="U3" s="77"/>
      <c r="V3" s="77"/>
      <c r="W3" s="81"/>
      <c r="X3" s="83" t="s">
        <v>54</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8</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65" t="s">
        <v>60</v>
      </c>
      <c r="B4" s="68"/>
      <c r="C4" s="68"/>
      <c r="D4" s="68"/>
      <c r="E4" s="68"/>
      <c r="F4" s="68"/>
      <c r="G4" s="68"/>
      <c r="H4" s="75"/>
      <c r="I4" s="78"/>
      <c r="J4" s="78"/>
      <c r="K4" s="78"/>
      <c r="L4" s="78"/>
      <c r="M4" s="78"/>
      <c r="N4" s="78"/>
      <c r="O4" s="78"/>
      <c r="P4" s="78"/>
      <c r="Q4" s="78"/>
      <c r="R4" s="78"/>
      <c r="S4" s="78"/>
      <c r="T4" s="78"/>
      <c r="U4" s="78"/>
      <c r="V4" s="78"/>
      <c r="W4" s="82"/>
      <c r="X4" s="84" t="s">
        <v>52</v>
      </c>
      <c r="Y4" s="84"/>
      <c r="Z4" s="84"/>
      <c r="AA4" s="84"/>
      <c r="AB4" s="84"/>
      <c r="AC4" s="84"/>
      <c r="AD4" s="84"/>
      <c r="AE4" s="84"/>
      <c r="AF4" s="84"/>
      <c r="AG4" s="84"/>
      <c r="AH4" s="84"/>
      <c r="AI4" s="84" t="s">
        <v>44</v>
      </c>
      <c r="AJ4" s="84"/>
      <c r="AK4" s="84"/>
      <c r="AL4" s="84"/>
      <c r="AM4" s="84"/>
      <c r="AN4" s="84"/>
      <c r="AO4" s="84"/>
      <c r="AP4" s="84"/>
      <c r="AQ4" s="84"/>
      <c r="AR4" s="84"/>
      <c r="AS4" s="84"/>
      <c r="AT4" s="84" t="s">
        <v>38</v>
      </c>
      <c r="AU4" s="84"/>
      <c r="AV4" s="84"/>
      <c r="AW4" s="84"/>
      <c r="AX4" s="84"/>
      <c r="AY4" s="84"/>
      <c r="AZ4" s="84"/>
      <c r="BA4" s="84"/>
      <c r="BB4" s="84"/>
      <c r="BC4" s="84"/>
      <c r="BD4" s="84"/>
      <c r="BE4" s="84" t="s">
        <v>62</v>
      </c>
      <c r="BF4" s="84"/>
      <c r="BG4" s="84"/>
      <c r="BH4" s="84"/>
      <c r="BI4" s="84"/>
      <c r="BJ4" s="84"/>
      <c r="BK4" s="84"/>
      <c r="BL4" s="84"/>
      <c r="BM4" s="84"/>
      <c r="BN4" s="84"/>
      <c r="BO4" s="84"/>
      <c r="BP4" s="84" t="s">
        <v>34</v>
      </c>
      <c r="BQ4" s="84"/>
      <c r="BR4" s="84"/>
      <c r="BS4" s="84"/>
      <c r="BT4" s="84"/>
      <c r="BU4" s="84"/>
      <c r="BV4" s="84"/>
      <c r="BW4" s="84"/>
      <c r="BX4" s="84"/>
      <c r="BY4" s="84"/>
      <c r="BZ4" s="84"/>
      <c r="CA4" s="84" t="s">
        <v>63</v>
      </c>
      <c r="CB4" s="84"/>
      <c r="CC4" s="84"/>
      <c r="CD4" s="84"/>
      <c r="CE4" s="84"/>
      <c r="CF4" s="84"/>
      <c r="CG4" s="84"/>
      <c r="CH4" s="84"/>
      <c r="CI4" s="84"/>
      <c r="CJ4" s="84"/>
      <c r="CK4" s="84"/>
      <c r="CL4" s="84" t="s">
        <v>65</v>
      </c>
      <c r="CM4" s="84"/>
      <c r="CN4" s="84"/>
      <c r="CO4" s="84"/>
      <c r="CP4" s="84"/>
      <c r="CQ4" s="84"/>
      <c r="CR4" s="84"/>
      <c r="CS4" s="84"/>
      <c r="CT4" s="84"/>
      <c r="CU4" s="84"/>
      <c r="CV4" s="84"/>
      <c r="CW4" s="84" t="s">
        <v>66</v>
      </c>
      <c r="CX4" s="84"/>
      <c r="CY4" s="84"/>
      <c r="CZ4" s="84"/>
      <c r="DA4" s="84"/>
      <c r="DB4" s="84"/>
      <c r="DC4" s="84"/>
      <c r="DD4" s="84"/>
      <c r="DE4" s="84"/>
      <c r="DF4" s="84"/>
      <c r="DG4" s="84"/>
      <c r="DH4" s="84" t="s">
        <v>67</v>
      </c>
      <c r="DI4" s="84"/>
      <c r="DJ4" s="84"/>
      <c r="DK4" s="84"/>
      <c r="DL4" s="84"/>
      <c r="DM4" s="84"/>
      <c r="DN4" s="84"/>
      <c r="DO4" s="84"/>
      <c r="DP4" s="84"/>
      <c r="DQ4" s="84"/>
      <c r="DR4" s="84"/>
      <c r="DS4" s="84" t="s">
        <v>61</v>
      </c>
      <c r="DT4" s="84"/>
      <c r="DU4" s="84"/>
      <c r="DV4" s="84"/>
      <c r="DW4" s="84"/>
      <c r="DX4" s="84"/>
      <c r="DY4" s="84"/>
      <c r="DZ4" s="84"/>
      <c r="EA4" s="84"/>
      <c r="EB4" s="84"/>
      <c r="EC4" s="84"/>
      <c r="ED4" s="84" t="s">
        <v>68</v>
      </c>
      <c r="EE4" s="84"/>
      <c r="EF4" s="84"/>
      <c r="EG4" s="84"/>
      <c r="EH4" s="84"/>
      <c r="EI4" s="84"/>
      <c r="EJ4" s="84"/>
      <c r="EK4" s="84"/>
      <c r="EL4" s="84"/>
      <c r="EM4" s="84"/>
      <c r="EN4" s="84"/>
    </row>
    <row r="5" spans="1:144">
      <c r="A5" s="65" t="s">
        <v>27</v>
      </c>
      <c r="B5" s="69"/>
      <c r="C5" s="69"/>
      <c r="D5" s="69"/>
      <c r="E5" s="69"/>
      <c r="F5" s="69"/>
      <c r="G5" s="69"/>
      <c r="H5" s="76" t="s">
        <v>57</v>
      </c>
      <c r="I5" s="76" t="s">
        <v>69</v>
      </c>
      <c r="J5" s="76" t="s">
        <v>70</v>
      </c>
      <c r="K5" s="76" t="s">
        <v>71</v>
      </c>
      <c r="L5" s="76" t="s">
        <v>72</v>
      </c>
      <c r="M5" s="76" t="s">
        <v>3</v>
      </c>
      <c r="N5" s="76" t="s">
        <v>73</v>
      </c>
      <c r="O5" s="76" t="s">
        <v>74</v>
      </c>
      <c r="P5" s="76" t="s">
        <v>75</v>
      </c>
      <c r="Q5" s="76" t="s">
        <v>76</v>
      </c>
      <c r="R5" s="76" t="s">
        <v>77</v>
      </c>
      <c r="S5" s="76" t="s">
        <v>78</v>
      </c>
      <c r="T5" s="76" t="s">
        <v>64</v>
      </c>
      <c r="U5" s="76" t="s">
        <v>79</v>
      </c>
      <c r="V5" s="76" t="s">
        <v>80</v>
      </c>
      <c r="W5" s="76" t="s">
        <v>81</v>
      </c>
      <c r="X5" s="76" t="s">
        <v>82</v>
      </c>
      <c r="Y5" s="76" t="s">
        <v>83</v>
      </c>
      <c r="Z5" s="76" t="s">
        <v>84</v>
      </c>
      <c r="AA5" s="76" t="s">
        <v>85</v>
      </c>
      <c r="AB5" s="76" t="s">
        <v>86</v>
      </c>
      <c r="AC5" s="76" t="s">
        <v>88</v>
      </c>
      <c r="AD5" s="76" t="s">
        <v>89</v>
      </c>
      <c r="AE5" s="76" t="s">
        <v>90</v>
      </c>
      <c r="AF5" s="76" t="s">
        <v>91</v>
      </c>
      <c r="AG5" s="76" t="s">
        <v>92</v>
      </c>
      <c r="AH5" s="76" t="s">
        <v>43</v>
      </c>
      <c r="AI5" s="76" t="s">
        <v>82</v>
      </c>
      <c r="AJ5" s="76" t="s">
        <v>83</v>
      </c>
      <c r="AK5" s="76" t="s">
        <v>84</v>
      </c>
      <c r="AL5" s="76" t="s">
        <v>85</v>
      </c>
      <c r="AM5" s="76" t="s">
        <v>86</v>
      </c>
      <c r="AN5" s="76" t="s">
        <v>88</v>
      </c>
      <c r="AO5" s="76" t="s">
        <v>89</v>
      </c>
      <c r="AP5" s="76" t="s">
        <v>90</v>
      </c>
      <c r="AQ5" s="76" t="s">
        <v>91</v>
      </c>
      <c r="AR5" s="76" t="s">
        <v>92</v>
      </c>
      <c r="AS5" s="76" t="s">
        <v>87</v>
      </c>
      <c r="AT5" s="76" t="s">
        <v>82</v>
      </c>
      <c r="AU5" s="76" t="s">
        <v>83</v>
      </c>
      <c r="AV5" s="76" t="s">
        <v>84</v>
      </c>
      <c r="AW5" s="76" t="s">
        <v>85</v>
      </c>
      <c r="AX5" s="76" t="s">
        <v>86</v>
      </c>
      <c r="AY5" s="76" t="s">
        <v>88</v>
      </c>
      <c r="AZ5" s="76" t="s">
        <v>89</v>
      </c>
      <c r="BA5" s="76" t="s">
        <v>90</v>
      </c>
      <c r="BB5" s="76" t="s">
        <v>91</v>
      </c>
      <c r="BC5" s="76" t="s">
        <v>92</v>
      </c>
      <c r="BD5" s="76" t="s">
        <v>87</v>
      </c>
      <c r="BE5" s="76" t="s">
        <v>82</v>
      </c>
      <c r="BF5" s="76" t="s">
        <v>83</v>
      </c>
      <c r="BG5" s="76" t="s">
        <v>84</v>
      </c>
      <c r="BH5" s="76" t="s">
        <v>85</v>
      </c>
      <c r="BI5" s="76" t="s">
        <v>86</v>
      </c>
      <c r="BJ5" s="76" t="s">
        <v>88</v>
      </c>
      <c r="BK5" s="76" t="s">
        <v>89</v>
      </c>
      <c r="BL5" s="76" t="s">
        <v>90</v>
      </c>
      <c r="BM5" s="76" t="s">
        <v>91</v>
      </c>
      <c r="BN5" s="76" t="s">
        <v>92</v>
      </c>
      <c r="BO5" s="76" t="s">
        <v>87</v>
      </c>
      <c r="BP5" s="76" t="s">
        <v>82</v>
      </c>
      <c r="BQ5" s="76" t="s">
        <v>83</v>
      </c>
      <c r="BR5" s="76" t="s">
        <v>84</v>
      </c>
      <c r="BS5" s="76" t="s">
        <v>85</v>
      </c>
      <c r="BT5" s="76" t="s">
        <v>86</v>
      </c>
      <c r="BU5" s="76" t="s">
        <v>88</v>
      </c>
      <c r="BV5" s="76" t="s">
        <v>89</v>
      </c>
      <c r="BW5" s="76" t="s">
        <v>90</v>
      </c>
      <c r="BX5" s="76" t="s">
        <v>91</v>
      </c>
      <c r="BY5" s="76" t="s">
        <v>92</v>
      </c>
      <c r="BZ5" s="76" t="s">
        <v>87</v>
      </c>
      <c r="CA5" s="76" t="s">
        <v>82</v>
      </c>
      <c r="CB5" s="76" t="s">
        <v>83</v>
      </c>
      <c r="CC5" s="76" t="s">
        <v>84</v>
      </c>
      <c r="CD5" s="76" t="s">
        <v>85</v>
      </c>
      <c r="CE5" s="76" t="s">
        <v>86</v>
      </c>
      <c r="CF5" s="76" t="s">
        <v>88</v>
      </c>
      <c r="CG5" s="76" t="s">
        <v>89</v>
      </c>
      <c r="CH5" s="76" t="s">
        <v>90</v>
      </c>
      <c r="CI5" s="76" t="s">
        <v>91</v>
      </c>
      <c r="CJ5" s="76" t="s">
        <v>92</v>
      </c>
      <c r="CK5" s="76" t="s">
        <v>87</v>
      </c>
      <c r="CL5" s="76" t="s">
        <v>82</v>
      </c>
      <c r="CM5" s="76" t="s">
        <v>83</v>
      </c>
      <c r="CN5" s="76" t="s">
        <v>84</v>
      </c>
      <c r="CO5" s="76" t="s">
        <v>85</v>
      </c>
      <c r="CP5" s="76" t="s">
        <v>86</v>
      </c>
      <c r="CQ5" s="76" t="s">
        <v>88</v>
      </c>
      <c r="CR5" s="76" t="s">
        <v>89</v>
      </c>
      <c r="CS5" s="76" t="s">
        <v>90</v>
      </c>
      <c r="CT5" s="76" t="s">
        <v>91</v>
      </c>
      <c r="CU5" s="76" t="s">
        <v>92</v>
      </c>
      <c r="CV5" s="76" t="s">
        <v>87</v>
      </c>
      <c r="CW5" s="76" t="s">
        <v>82</v>
      </c>
      <c r="CX5" s="76" t="s">
        <v>83</v>
      </c>
      <c r="CY5" s="76" t="s">
        <v>84</v>
      </c>
      <c r="CZ5" s="76" t="s">
        <v>85</v>
      </c>
      <c r="DA5" s="76" t="s">
        <v>86</v>
      </c>
      <c r="DB5" s="76" t="s">
        <v>88</v>
      </c>
      <c r="DC5" s="76" t="s">
        <v>89</v>
      </c>
      <c r="DD5" s="76" t="s">
        <v>90</v>
      </c>
      <c r="DE5" s="76" t="s">
        <v>91</v>
      </c>
      <c r="DF5" s="76" t="s">
        <v>92</v>
      </c>
      <c r="DG5" s="76" t="s">
        <v>87</v>
      </c>
      <c r="DH5" s="76" t="s">
        <v>82</v>
      </c>
      <c r="DI5" s="76" t="s">
        <v>83</v>
      </c>
      <c r="DJ5" s="76" t="s">
        <v>84</v>
      </c>
      <c r="DK5" s="76" t="s">
        <v>85</v>
      </c>
      <c r="DL5" s="76" t="s">
        <v>86</v>
      </c>
      <c r="DM5" s="76" t="s">
        <v>88</v>
      </c>
      <c r="DN5" s="76" t="s">
        <v>89</v>
      </c>
      <c r="DO5" s="76" t="s">
        <v>90</v>
      </c>
      <c r="DP5" s="76" t="s">
        <v>91</v>
      </c>
      <c r="DQ5" s="76" t="s">
        <v>92</v>
      </c>
      <c r="DR5" s="76" t="s">
        <v>87</v>
      </c>
      <c r="DS5" s="76" t="s">
        <v>82</v>
      </c>
      <c r="DT5" s="76" t="s">
        <v>83</v>
      </c>
      <c r="DU5" s="76" t="s">
        <v>84</v>
      </c>
      <c r="DV5" s="76" t="s">
        <v>85</v>
      </c>
      <c r="DW5" s="76" t="s">
        <v>86</v>
      </c>
      <c r="DX5" s="76" t="s">
        <v>88</v>
      </c>
      <c r="DY5" s="76" t="s">
        <v>89</v>
      </c>
      <c r="DZ5" s="76" t="s">
        <v>90</v>
      </c>
      <c r="EA5" s="76" t="s">
        <v>91</v>
      </c>
      <c r="EB5" s="76" t="s">
        <v>92</v>
      </c>
      <c r="EC5" s="76" t="s">
        <v>87</v>
      </c>
      <c r="ED5" s="76" t="s">
        <v>82</v>
      </c>
      <c r="EE5" s="76" t="s">
        <v>83</v>
      </c>
      <c r="EF5" s="76" t="s">
        <v>84</v>
      </c>
      <c r="EG5" s="76" t="s">
        <v>85</v>
      </c>
      <c r="EH5" s="76" t="s">
        <v>86</v>
      </c>
      <c r="EI5" s="76" t="s">
        <v>88</v>
      </c>
      <c r="EJ5" s="76" t="s">
        <v>89</v>
      </c>
      <c r="EK5" s="76" t="s">
        <v>90</v>
      </c>
      <c r="EL5" s="76" t="s">
        <v>91</v>
      </c>
      <c r="EM5" s="76" t="s">
        <v>92</v>
      </c>
      <c r="EN5" s="76" t="s">
        <v>87</v>
      </c>
    </row>
    <row r="6" spans="1:144" s="64" customFormat="1">
      <c r="A6" s="65" t="s">
        <v>93</v>
      </c>
      <c r="B6" s="70">
        <f t="shared" ref="B6:W6" si="1">B7</f>
        <v>2023</v>
      </c>
      <c r="C6" s="70">
        <f t="shared" si="1"/>
        <v>362051</v>
      </c>
      <c r="D6" s="70">
        <f t="shared" si="1"/>
        <v>46</v>
      </c>
      <c r="E6" s="70">
        <f t="shared" si="1"/>
        <v>1</v>
      </c>
      <c r="F6" s="70">
        <f t="shared" si="1"/>
        <v>0</v>
      </c>
      <c r="G6" s="70">
        <f t="shared" si="1"/>
        <v>1</v>
      </c>
      <c r="H6" s="70" t="str">
        <f t="shared" si="1"/>
        <v>徳島県　吉野川市</v>
      </c>
      <c r="I6" s="70" t="str">
        <f t="shared" si="1"/>
        <v>法適用</v>
      </c>
      <c r="J6" s="70" t="str">
        <f t="shared" si="1"/>
        <v>水道事業</v>
      </c>
      <c r="K6" s="70" t="str">
        <f t="shared" si="1"/>
        <v>末端給水事業</v>
      </c>
      <c r="L6" s="70" t="str">
        <f t="shared" si="1"/>
        <v>A5</v>
      </c>
      <c r="M6" s="70" t="str">
        <f t="shared" si="1"/>
        <v>非設置</v>
      </c>
      <c r="N6" s="79" t="str">
        <f t="shared" si="1"/>
        <v>-</v>
      </c>
      <c r="O6" s="79">
        <f t="shared" si="1"/>
        <v>56.68</v>
      </c>
      <c r="P6" s="79">
        <f t="shared" si="1"/>
        <v>98.64</v>
      </c>
      <c r="Q6" s="79">
        <f t="shared" si="1"/>
        <v>2500</v>
      </c>
      <c r="R6" s="79">
        <f t="shared" si="1"/>
        <v>38265</v>
      </c>
      <c r="S6" s="79">
        <f t="shared" si="1"/>
        <v>144.13999999999999</v>
      </c>
      <c r="T6" s="79">
        <f t="shared" si="1"/>
        <v>265.47000000000003</v>
      </c>
      <c r="U6" s="79">
        <f t="shared" si="1"/>
        <v>37437</v>
      </c>
      <c r="V6" s="79">
        <f t="shared" si="1"/>
        <v>70.94</v>
      </c>
      <c r="W6" s="79">
        <f t="shared" si="1"/>
        <v>527.73</v>
      </c>
      <c r="X6" s="85">
        <f t="shared" ref="X6:AG6" si="2">IF(X7="",NA(),X7)</f>
        <v>105.64</v>
      </c>
      <c r="Y6" s="85">
        <f t="shared" si="2"/>
        <v>110.2</v>
      </c>
      <c r="Z6" s="85">
        <f t="shared" si="2"/>
        <v>100.33</v>
      </c>
      <c r="AA6" s="85">
        <f t="shared" si="2"/>
        <v>106.42</v>
      </c>
      <c r="AB6" s="85">
        <f t="shared" si="2"/>
        <v>98.08</v>
      </c>
      <c r="AC6" s="85">
        <f t="shared" si="2"/>
        <v>109.01</v>
      </c>
      <c r="AD6" s="85">
        <f t="shared" si="2"/>
        <v>108.83</v>
      </c>
      <c r="AE6" s="85">
        <f t="shared" si="2"/>
        <v>109.23</v>
      </c>
      <c r="AF6" s="85">
        <f t="shared" si="2"/>
        <v>108.04</v>
      </c>
      <c r="AG6" s="85">
        <f t="shared" si="2"/>
        <v>107.49</v>
      </c>
      <c r="AH6" s="79" t="str">
        <f>IF(AH7="","",IF(AH7="-","【-】","【"&amp;SUBSTITUTE(TEXT(AH7,"#,##0.00"),"-","△")&amp;"】"))</f>
        <v>【108.24】</v>
      </c>
      <c r="AI6" s="79">
        <f t="shared" ref="AI6:AR6" si="3">IF(AI7="",NA(),AI7)</f>
        <v>0</v>
      </c>
      <c r="AJ6" s="79">
        <f t="shared" si="3"/>
        <v>0</v>
      </c>
      <c r="AK6" s="79">
        <f t="shared" si="3"/>
        <v>0</v>
      </c>
      <c r="AL6" s="79">
        <f t="shared" si="3"/>
        <v>0</v>
      </c>
      <c r="AM6" s="79">
        <f t="shared" si="3"/>
        <v>0</v>
      </c>
      <c r="AN6" s="85">
        <f t="shared" si="3"/>
        <v>3.7</v>
      </c>
      <c r="AO6" s="85">
        <f t="shared" si="3"/>
        <v>4.34</v>
      </c>
      <c r="AP6" s="85">
        <f t="shared" si="3"/>
        <v>4.6900000000000004</v>
      </c>
      <c r="AQ6" s="85">
        <f t="shared" si="3"/>
        <v>4.72</v>
      </c>
      <c r="AR6" s="85">
        <f t="shared" si="3"/>
        <v>5.76</v>
      </c>
      <c r="AS6" s="79" t="str">
        <f>IF(AS7="","",IF(AS7="-","【-】","【"&amp;SUBSTITUTE(TEXT(AS7,"#,##0.00"),"-","△")&amp;"】"))</f>
        <v>【1.50】</v>
      </c>
      <c r="AT6" s="85">
        <f t="shared" ref="AT6:BC6" si="4">IF(AT7="",NA(),AT7)</f>
        <v>437.49</v>
      </c>
      <c r="AU6" s="85">
        <f t="shared" si="4"/>
        <v>403.76</v>
      </c>
      <c r="AV6" s="85">
        <f t="shared" si="4"/>
        <v>315.64999999999998</v>
      </c>
      <c r="AW6" s="85">
        <f t="shared" si="4"/>
        <v>319.33999999999997</v>
      </c>
      <c r="AX6" s="85">
        <f t="shared" si="4"/>
        <v>289.48</v>
      </c>
      <c r="AY6" s="85">
        <f t="shared" si="4"/>
        <v>365.18</v>
      </c>
      <c r="AZ6" s="85">
        <f t="shared" si="4"/>
        <v>327.77</v>
      </c>
      <c r="BA6" s="85">
        <f t="shared" si="4"/>
        <v>338.02</v>
      </c>
      <c r="BB6" s="85">
        <f t="shared" si="4"/>
        <v>345.94</v>
      </c>
      <c r="BC6" s="85">
        <f t="shared" si="4"/>
        <v>329.7</v>
      </c>
      <c r="BD6" s="79" t="str">
        <f>IF(BD7="","",IF(BD7="-","【-】","【"&amp;SUBSTITUTE(TEXT(BD7,"#,##0.00"),"-","△")&amp;"】"))</f>
        <v>【243.36】</v>
      </c>
      <c r="BE6" s="85">
        <f t="shared" ref="BE6:BN6" si="5">IF(BE7="",NA(),BE7)</f>
        <v>665.9</v>
      </c>
      <c r="BF6" s="85">
        <f t="shared" si="5"/>
        <v>705.74</v>
      </c>
      <c r="BG6" s="85">
        <f t="shared" si="5"/>
        <v>716.24</v>
      </c>
      <c r="BH6" s="85">
        <f t="shared" si="5"/>
        <v>826.28</v>
      </c>
      <c r="BI6" s="85">
        <f t="shared" si="5"/>
        <v>770.79</v>
      </c>
      <c r="BJ6" s="85">
        <f t="shared" si="5"/>
        <v>371.65</v>
      </c>
      <c r="BK6" s="85">
        <f t="shared" si="5"/>
        <v>397.1</v>
      </c>
      <c r="BL6" s="85">
        <f t="shared" si="5"/>
        <v>379.91</v>
      </c>
      <c r="BM6" s="85">
        <f t="shared" si="5"/>
        <v>386.61</v>
      </c>
      <c r="BN6" s="85">
        <f t="shared" si="5"/>
        <v>381.56</v>
      </c>
      <c r="BO6" s="79" t="str">
        <f>IF(BO7="","",IF(BO7="-","【-】","【"&amp;SUBSTITUTE(TEXT(BO7,"#,##0.00"),"-","△")&amp;"】"))</f>
        <v>【265.93】</v>
      </c>
      <c r="BP6" s="85">
        <f t="shared" ref="BP6:BY6" si="6">IF(BP7="",NA(),BP7)</f>
        <v>96.35</v>
      </c>
      <c r="BQ6" s="85">
        <f t="shared" si="6"/>
        <v>97.85</v>
      </c>
      <c r="BR6" s="85">
        <f t="shared" si="6"/>
        <v>91.36</v>
      </c>
      <c r="BS6" s="85">
        <f t="shared" si="6"/>
        <v>86.67</v>
      </c>
      <c r="BT6" s="85">
        <f t="shared" si="6"/>
        <v>90.39</v>
      </c>
      <c r="BU6" s="85">
        <f t="shared" si="6"/>
        <v>98.77</v>
      </c>
      <c r="BV6" s="85">
        <f t="shared" si="6"/>
        <v>95.79</v>
      </c>
      <c r="BW6" s="85">
        <f t="shared" si="6"/>
        <v>98.3</v>
      </c>
      <c r="BX6" s="85">
        <f t="shared" si="6"/>
        <v>93.82</v>
      </c>
      <c r="BY6" s="85">
        <f t="shared" si="6"/>
        <v>95.04</v>
      </c>
      <c r="BZ6" s="79" t="str">
        <f>IF(BZ7="","",IF(BZ7="-","【-】","【"&amp;SUBSTITUTE(TEXT(BZ7,"#,##0.00"),"-","△")&amp;"】"))</f>
        <v>【97.82】</v>
      </c>
      <c r="CA6" s="85">
        <f t="shared" ref="CA6:CJ6" si="7">IF(CA7="",NA(),CA7)</f>
        <v>138.78</v>
      </c>
      <c r="CB6" s="85">
        <f t="shared" si="7"/>
        <v>133.11000000000001</v>
      </c>
      <c r="CC6" s="85">
        <f t="shared" si="7"/>
        <v>142.99</v>
      </c>
      <c r="CD6" s="85">
        <f t="shared" si="7"/>
        <v>135.32</v>
      </c>
      <c r="CE6" s="85">
        <f t="shared" si="7"/>
        <v>145.41</v>
      </c>
      <c r="CF6" s="85">
        <f t="shared" si="7"/>
        <v>173.67</v>
      </c>
      <c r="CG6" s="85">
        <f t="shared" si="7"/>
        <v>171.13</v>
      </c>
      <c r="CH6" s="85">
        <f t="shared" si="7"/>
        <v>173.7</v>
      </c>
      <c r="CI6" s="85">
        <f t="shared" si="7"/>
        <v>178.94</v>
      </c>
      <c r="CJ6" s="85">
        <f t="shared" si="7"/>
        <v>180.19</v>
      </c>
      <c r="CK6" s="79" t="str">
        <f>IF(CK7="","",IF(CK7="-","【-】","【"&amp;SUBSTITUTE(TEXT(CK7,"#,##0.00"),"-","△")&amp;"】"))</f>
        <v>【177.56】</v>
      </c>
      <c r="CL6" s="85">
        <f t="shared" ref="CL6:CU6" si="8">IF(CL7="",NA(),CL7)</f>
        <v>48.36</v>
      </c>
      <c r="CM6" s="85">
        <f t="shared" si="8"/>
        <v>49.18</v>
      </c>
      <c r="CN6" s="85">
        <f t="shared" si="8"/>
        <v>45.61</v>
      </c>
      <c r="CO6" s="85">
        <f t="shared" si="8"/>
        <v>43.67</v>
      </c>
      <c r="CP6" s="85">
        <f t="shared" si="8"/>
        <v>44.78</v>
      </c>
      <c r="CQ6" s="85">
        <f t="shared" si="8"/>
        <v>59.67</v>
      </c>
      <c r="CR6" s="85">
        <f t="shared" si="8"/>
        <v>60.12</v>
      </c>
      <c r="CS6" s="85">
        <f t="shared" si="8"/>
        <v>60.34</v>
      </c>
      <c r="CT6" s="85">
        <f t="shared" si="8"/>
        <v>59.54</v>
      </c>
      <c r="CU6" s="85">
        <f t="shared" si="8"/>
        <v>59.26</v>
      </c>
      <c r="CV6" s="79" t="str">
        <f>IF(CV7="","",IF(CV7="-","【-】","【"&amp;SUBSTITUTE(TEXT(CV7,"#,##0.00"),"-","△")&amp;"】"))</f>
        <v>【59.81】</v>
      </c>
      <c r="CW6" s="85">
        <f t="shared" ref="CW6:DF6" si="9">IF(CW7="",NA(),CW7)</f>
        <v>66.349999999999994</v>
      </c>
      <c r="CX6" s="85">
        <f t="shared" si="9"/>
        <v>68.78</v>
      </c>
      <c r="CY6" s="85">
        <f t="shared" si="9"/>
        <v>71.92</v>
      </c>
      <c r="CZ6" s="85">
        <f t="shared" si="9"/>
        <v>74.989999999999995</v>
      </c>
      <c r="DA6" s="85">
        <f t="shared" si="9"/>
        <v>70.98</v>
      </c>
      <c r="DB6" s="85">
        <f t="shared" si="9"/>
        <v>84.6</v>
      </c>
      <c r="DC6" s="85">
        <f t="shared" si="9"/>
        <v>84.24</v>
      </c>
      <c r="DD6" s="85">
        <f t="shared" si="9"/>
        <v>84.19</v>
      </c>
      <c r="DE6" s="85">
        <f t="shared" si="9"/>
        <v>83.93</v>
      </c>
      <c r="DF6" s="85">
        <f t="shared" si="9"/>
        <v>83.84</v>
      </c>
      <c r="DG6" s="79" t="str">
        <f>IF(DG7="","",IF(DG7="-","【-】","【"&amp;SUBSTITUTE(TEXT(DG7,"#,##0.00"),"-","△")&amp;"】"))</f>
        <v>【89.42】</v>
      </c>
      <c r="DH6" s="85">
        <f t="shared" ref="DH6:DQ6" si="10">IF(DH7="",NA(),DH7)</f>
        <v>41.57</v>
      </c>
      <c r="DI6" s="85">
        <f t="shared" si="10"/>
        <v>42.16</v>
      </c>
      <c r="DJ6" s="85">
        <f t="shared" si="10"/>
        <v>43.57</v>
      </c>
      <c r="DK6" s="85">
        <f t="shared" si="10"/>
        <v>44.24</v>
      </c>
      <c r="DL6" s="85">
        <f t="shared" si="10"/>
        <v>45.07</v>
      </c>
      <c r="DM6" s="85">
        <f t="shared" si="10"/>
        <v>48.17</v>
      </c>
      <c r="DN6" s="85">
        <f t="shared" si="10"/>
        <v>48.83</v>
      </c>
      <c r="DO6" s="85">
        <f t="shared" si="10"/>
        <v>49.96</v>
      </c>
      <c r="DP6" s="85">
        <f t="shared" si="10"/>
        <v>50.82</v>
      </c>
      <c r="DQ6" s="85">
        <f t="shared" si="10"/>
        <v>51.82</v>
      </c>
      <c r="DR6" s="79" t="str">
        <f>IF(DR7="","",IF(DR7="-","【-】","【"&amp;SUBSTITUTE(TEXT(DR7,"#,##0.00"),"-","△")&amp;"】"))</f>
        <v>【52.02】</v>
      </c>
      <c r="DS6" s="85">
        <f t="shared" ref="DS6:EB6" si="11">IF(DS7="",NA(),DS7)</f>
        <v>27.96</v>
      </c>
      <c r="DT6" s="85">
        <f t="shared" si="11"/>
        <v>27.93</v>
      </c>
      <c r="DU6" s="85">
        <f t="shared" si="11"/>
        <v>24.56</v>
      </c>
      <c r="DV6" s="85">
        <f t="shared" si="11"/>
        <v>26.97</v>
      </c>
      <c r="DW6" s="85">
        <f t="shared" si="11"/>
        <v>27.03</v>
      </c>
      <c r="DX6" s="85">
        <f t="shared" si="11"/>
        <v>17.12</v>
      </c>
      <c r="DY6" s="85">
        <f t="shared" si="11"/>
        <v>18.18</v>
      </c>
      <c r="DZ6" s="85">
        <f t="shared" si="11"/>
        <v>19.32</v>
      </c>
      <c r="EA6" s="85">
        <f t="shared" si="11"/>
        <v>21.16</v>
      </c>
      <c r="EB6" s="85">
        <f t="shared" si="11"/>
        <v>22.72</v>
      </c>
      <c r="EC6" s="79" t="str">
        <f>IF(EC7="","",IF(EC7="-","【-】","【"&amp;SUBSTITUTE(TEXT(EC7,"#,##0.00"),"-","△")&amp;"】"))</f>
        <v>【25.37】</v>
      </c>
      <c r="ED6" s="85">
        <f t="shared" ref="ED6:EM6" si="12">IF(ED7="",NA(),ED7)</f>
        <v>0.56000000000000005</v>
      </c>
      <c r="EE6" s="85">
        <f t="shared" si="12"/>
        <v>0.4</v>
      </c>
      <c r="EF6" s="85">
        <f t="shared" si="12"/>
        <v>0.61</v>
      </c>
      <c r="EG6" s="85">
        <f t="shared" si="12"/>
        <v>0.3</v>
      </c>
      <c r="EH6" s="85">
        <f t="shared" si="12"/>
        <v>0.38</v>
      </c>
      <c r="EI6" s="85">
        <f t="shared" si="12"/>
        <v>0.54</v>
      </c>
      <c r="EJ6" s="85">
        <f t="shared" si="12"/>
        <v>0.56999999999999995</v>
      </c>
      <c r="EK6" s="85">
        <f t="shared" si="12"/>
        <v>0.52</v>
      </c>
      <c r="EL6" s="85">
        <f t="shared" si="12"/>
        <v>0.48</v>
      </c>
      <c r="EM6" s="85">
        <f t="shared" si="12"/>
        <v>0.48</v>
      </c>
      <c r="EN6" s="79" t="str">
        <f>IF(EN7="","",IF(EN7="-","【-】","【"&amp;SUBSTITUTE(TEXT(EN7,"#,##0.00"),"-","△")&amp;"】"))</f>
        <v>【0.62】</v>
      </c>
    </row>
    <row r="7" spans="1:144" s="64" customFormat="1">
      <c r="A7" s="65"/>
      <c r="B7" s="71">
        <v>2023</v>
      </c>
      <c r="C7" s="71">
        <v>362051</v>
      </c>
      <c r="D7" s="71">
        <v>46</v>
      </c>
      <c r="E7" s="71">
        <v>1</v>
      </c>
      <c r="F7" s="71">
        <v>0</v>
      </c>
      <c r="G7" s="71">
        <v>1</v>
      </c>
      <c r="H7" s="71" t="s">
        <v>94</v>
      </c>
      <c r="I7" s="71" t="s">
        <v>95</v>
      </c>
      <c r="J7" s="71" t="s">
        <v>96</v>
      </c>
      <c r="K7" s="71" t="s">
        <v>97</v>
      </c>
      <c r="L7" s="71" t="s">
        <v>21</v>
      </c>
      <c r="M7" s="71" t="s">
        <v>13</v>
      </c>
      <c r="N7" s="80" t="s">
        <v>98</v>
      </c>
      <c r="O7" s="80">
        <v>56.68</v>
      </c>
      <c r="P7" s="80">
        <v>98.64</v>
      </c>
      <c r="Q7" s="80">
        <v>2500</v>
      </c>
      <c r="R7" s="80">
        <v>38265</v>
      </c>
      <c r="S7" s="80">
        <v>144.13999999999999</v>
      </c>
      <c r="T7" s="80">
        <v>265.47000000000003</v>
      </c>
      <c r="U7" s="80">
        <v>37437</v>
      </c>
      <c r="V7" s="80">
        <v>70.94</v>
      </c>
      <c r="W7" s="80">
        <v>527.73</v>
      </c>
      <c r="X7" s="80">
        <v>105.64</v>
      </c>
      <c r="Y7" s="80">
        <v>110.2</v>
      </c>
      <c r="Z7" s="80">
        <v>100.33</v>
      </c>
      <c r="AA7" s="80">
        <v>106.42</v>
      </c>
      <c r="AB7" s="80">
        <v>98.08</v>
      </c>
      <c r="AC7" s="80">
        <v>109.01</v>
      </c>
      <c r="AD7" s="80">
        <v>108.83</v>
      </c>
      <c r="AE7" s="80">
        <v>109.23</v>
      </c>
      <c r="AF7" s="80">
        <v>108.04</v>
      </c>
      <c r="AG7" s="80">
        <v>107.49</v>
      </c>
      <c r="AH7" s="80">
        <v>108.24</v>
      </c>
      <c r="AI7" s="80">
        <v>0</v>
      </c>
      <c r="AJ7" s="80">
        <v>0</v>
      </c>
      <c r="AK7" s="80">
        <v>0</v>
      </c>
      <c r="AL7" s="80">
        <v>0</v>
      </c>
      <c r="AM7" s="80">
        <v>0</v>
      </c>
      <c r="AN7" s="80">
        <v>3.7</v>
      </c>
      <c r="AO7" s="80">
        <v>4.34</v>
      </c>
      <c r="AP7" s="80">
        <v>4.6900000000000004</v>
      </c>
      <c r="AQ7" s="80">
        <v>4.72</v>
      </c>
      <c r="AR7" s="80">
        <v>5.76</v>
      </c>
      <c r="AS7" s="80">
        <v>1.5</v>
      </c>
      <c r="AT7" s="80">
        <v>437.49</v>
      </c>
      <c r="AU7" s="80">
        <v>403.76</v>
      </c>
      <c r="AV7" s="80">
        <v>315.64999999999998</v>
      </c>
      <c r="AW7" s="80">
        <v>319.33999999999997</v>
      </c>
      <c r="AX7" s="80">
        <v>289.48</v>
      </c>
      <c r="AY7" s="80">
        <v>365.18</v>
      </c>
      <c r="AZ7" s="80">
        <v>327.77</v>
      </c>
      <c r="BA7" s="80">
        <v>338.02</v>
      </c>
      <c r="BB7" s="80">
        <v>345.94</v>
      </c>
      <c r="BC7" s="80">
        <v>329.7</v>
      </c>
      <c r="BD7" s="80">
        <v>243.36</v>
      </c>
      <c r="BE7" s="80">
        <v>665.9</v>
      </c>
      <c r="BF7" s="80">
        <v>705.74</v>
      </c>
      <c r="BG7" s="80">
        <v>716.24</v>
      </c>
      <c r="BH7" s="80">
        <v>826.28</v>
      </c>
      <c r="BI7" s="80">
        <v>770.79</v>
      </c>
      <c r="BJ7" s="80">
        <v>371.65</v>
      </c>
      <c r="BK7" s="80">
        <v>397.1</v>
      </c>
      <c r="BL7" s="80">
        <v>379.91</v>
      </c>
      <c r="BM7" s="80">
        <v>386.61</v>
      </c>
      <c r="BN7" s="80">
        <v>381.56</v>
      </c>
      <c r="BO7" s="80">
        <v>265.93</v>
      </c>
      <c r="BP7" s="80">
        <v>96.35</v>
      </c>
      <c r="BQ7" s="80">
        <v>97.85</v>
      </c>
      <c r="BR7" s="80">
        <v>91.36</v>
      </c>
      <c r="BS7" s="80">
        <v>86.67</v>
      </c>
      <c r="BT7" s="80">
        <v>90.39</v>
      </c>
      <c r="BU7" s="80">
        <v>98.77</v>
      </c>
      <c r="BV7" s="80">
        <v>95.79</v>
      </c>
      <c r="BW7" s="80">
        <v>98.3</v>
      </c>
      <c r="BX7" s="80">
        <v>93.82</v>
      </c>
      <c r="BY7" s="80">
        <v>95.04</v>
      </c>
      <c r="BZ7" s="80">
        <v>97.82</v>
      </c>
      <c r="CA7" s="80">
        <v>138.78</v>
      </c>
      <c r="CB7" s="80">
        <v>133.11000000000001</v>
      </c>
      <c r="CC7" s="80">
        <v>142.99</v>
      </c>
      <c r="CD7" s="80">
        <v>135.32</v>
      </c>
      <c r="CE7" s="80">
        <v>145.41</v>
      </c>
      <c r="CF7" s="80">
        <v>173.67</v>
      </c>
      <c r="CG7" s="80">
        <v>171.13</v>
      </c>
      <c r="CH7" s="80">
        <v>173.7</v>
      </c>
      <c r="CI7" s="80">
        <v>178.94</v>
      </c>
      <c r="CJ7" s="80">
        <v>180.19</v>
      </c>
      <c r="CK7" s="80">
        <v>177.56</v>
      </c>
      <c r="CL7" s="80">
        <v>48.36</v>
      </c>
      <c r="CM7" s="80">
        <v>49.18</v>
      </c>
      <c r="CN7" s="80">
        <v>45.61</v>
      </c>
      <c r="CO7" s="80">
        <v>43.67</v>
      </c>
      <c r="CP7" s="80">
        <v>44.78</v>
      </c>
      <c r="CQ7" s="80">
        <v>59.67</v>
      </c>
      <c r="CR7" s="80">
        <v>60.12</v>
      </c>
      <c r="CS7" s="80">
        <v>60.34</v>
      </c>
      <c r="CT7" s="80">
        <v>59.54</v>
      </c>
      <c r="CU7" s="80">
        <v>59.26</v>
      </c>
      <c r="CV7" s="80">
        <v>59.81</v>
      </c>
      <c r="CW7" s="80">
        <v>66.349999999999994</v>
      </c>
      <c r="CX7" s="80">
        <v>68.78</v>
      </c>
      <c r="CY7" s="80">
        <v>71.92</v>
      </c>
      <c r="CZ7" s="80">
        <v>74.989999999999995</v>
      </c>
      <c r="DA7" s="80">
        <v>70.98</v>
      </c>
      <c r="DB7" s="80">
        <v>84.6</v>
      </c>
      <c r="DC7" s="80">
        <v>84.24</v>
      </c>
      <c r="DD7" s="80">
        <v>84.19</v>
      </c>
      <c r="DE7" s="80">
        <v>83.93</v>
      </c>
      <c r="DF7" s="80">
        <v>83.84</v>
      </c>
      <c r="DG7" s="80">
        <v>89.42</v>
      </c>
      <c r="DH7" s="80">
        <v>41.57</v>
      </c>
      <c r="DI7" s="80">
        <v>42.16</v>
      </c>
      <c r="DJ7" s="80">
        <v>43.57</v>
      </c>
      <c r="DK7" s="80">
        <v>44.24</v>
      </c>
      <c r="DL7" s="80">
        <v>45.07</v>
      </c>
      <c r="DM7" s="80">
        <v>48.17</v>
      </c>
      <c r="DN7" s="80">
        <v>48.83</v>
      </c>
      <c r="DO7" s="80">
        <v>49.96</v>
      </c>
      <c r="DP7" s="80">
        <v>50.82</v>
      </c>
      <c r="DQ7" s="80">
        <v>51.82</v>
      </c>
      <c r="DR7" s="80">
        <v>52.02</v>
      </c>
      <c r="DS7" s="80">
        <v>27.96</v>
      </c>
      <c r="DT7" s="80">
        <v>27.93</v>
      </c>
      <c r="DU7" s="80">
        <v>24.56</v>
      </c>
      <c r="DV7" s="80">
        <v>26.97</v>
      </c>
      <c r="DW7" s="80">
        <v>27.03</v>
      </c>
      <c r="DX7" s="80">
        <v>17.12</v>
      </c>
      <c r="DY7" s="80">
        <v>18.18</v>
      </c>
      <c r="DZ7" s="80">
        <v>19.32</v>
      </c>
      <c r="EA7" s="80">
        <v>21.16</v>
      </c>
      <c r="EB7" s="80">
        <v>22.72</v>
      </c>
      <c r="EC7" s="80">
        <v>25.37</v>
      </c>
      <c r="ED7" s="80">
        <v>0.56000000000000005</v>
      </c>
      <c r="EE7" s="80">
        <v>0.4</v>
      </c>
      <c r="EF7" s="80">
        <v>0.61</v>
      </c>
      <c r="EG7" s="80">
        <v>0.3</v>
      </c>
      <c r="EH7" s="80">
        <v>0.38</v>
      </c>
      <c r="EI7" s="80">
        <v>0.54</v>
      </c>
      <c r="EJ7" s="80">
        <v>0.56999999999999995</v>
      </c>
      <c r="EK7" s="80">
        <v>0.52</v>
      </c>
      <c r="EL7" s="80">
        <v>0.48</v>
      </c>
      <c r="EM7" s="80">
        <v>0.48</v>
      </c>
      <c r="EN7" s="80">
        <v>0.62</v>
      </c>
    </row>
    <row r="8" spans="1:144">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c r="AY8" s="86"/>
      <c r="AZ8" s="86"/>
      <c r="BA8" s="86"/>
      <c r="BB8" s="86"/>
      <c r="BC8" s="86"/>
      <c r="BD8" s="87"/>
      <c r="BE8" s="86"/>
      <c r="BF8" s="86"/>
      <c r="BG8" s="86"/>
      <c r="BH8" s="86"/>
      <c r="BI8" s="86"/>
      <c r="BJ8" s="86"/>
      <c r="BK8" s="86"/>
      <c r="BL8" s="86"/>
      <c r="BM8" s="86"/>
      <c r="BN8" s="86"/>
      <c r="BO8" s="87"/>
      <c r="BP8" s="86"/>
      <c r="BQ8" s="86"/>
      <c r="BR8" s="86"/>
      <c r="BS8" s="86"/>
      <c r="BT8" s="86"/>
      <c r="BU8" s="86"/>
      <c r="BV8" s="86"/>
      <c r="BW8" s="86"/>
      <c r="BX8" s="86"/>
      <c r="BY8" s="86"/>
      <c r="BZ8" s="87"/>
      <c r="CA8" s="86"/>
      <c r="CB8" s="86"/>
      <c r="CC8" s="86"/>
      <c r="CD8" s="86"/>
      <c r="CE8" s="86"/>
      <c r="CF8" s="86"/>
      <c r="CG8" s="86"/>
      <c r="CH8" s="86"/>
      <c r="CI8" s="86"/>
      <c r="CJ8" s="86"/>
      <c r="CK8" s="87"/>
      <c r="CL8" s="86"/>
      <c r="CM8" s="86"/>
      <c r="CN8" s="86"/>
      <c r="CO8" s="86"/>
      <c r="CP8" s="86"/>
      <c r="CQ8" s="86"/>
      <c r="CR8" s="86"/>
      <c r="CS8" s="86"/>
      <c r="CT8" s="86"/>
      <c r="CU8" s="86"/>
      <c r="CV8" s="87"/>
      <c r="CW8" s="86"/>
      <c r="CX8" s="86"/>
      <c r="CY8" s="86"/>
      <c r="CZ8" s="86"/>
      <c r="DA8" s="86"/>
      <c r="DB8" s="86"/>
      <c r="DC8" s="86"/>
      <c r="DD8" s="86"/>
      <c r="DE8" s="86"/>
      <c r="DF8" s="86"/>
      <c r="DG8" s="87"/>
      <c r="DH8" s="86"/>
      <c r="DI8" s="86"/>
      <c r="DJ8" s="86"/>
      <c r="DK8" s="86"/>
      <c r="DL8" s="86"/>
      <c r="DM8" s="86"/>
      <c r="DN8" s="86"/>
      <c r="DO8" s="86"/>
      <c r="DP8" s="86"/>
      <c r="DQ8" s="86"/>
      <c r="DR8" s="87"/>
      <c r="DS8" s="86"/>
      <c r="DT8" s="86"/>
      <c r="DU8" s="86"/>
      <c r="DV8" s="86"/>
      <c r="DW8" s="86"/>
      <c r="DX8" s="86"/>
      <c r="DY8" s="86"/>
      <c r="DZ8" s="86"/>
      <c r="EA8" s="86"/>
      <c r="EB8" s="86"/>
      <c r="EC8" s="87"/>
      <c r="ED8" s="86"/>
      <c r="EE8" s="86"/>
      <c r="EF8" s="86"/>
      <c r="EG8" s="86"/>
      <c r="EH8" s="86"/>
      <c r="EI8" s="86"/>
      <c r="EJ8" s="86"/>
      <c r="EK8" s="86"/>
      <c r="EL8" s="86"/>
      <c r="EM8" s="86"/>
      <c r="EN8" s="87"/>
    </row>
    <row r="9" spans="1:144">
      <c r="A9" s="66"/>
      <c r="B9" s="66" t="s">
        <v>99</v>
      </c>
      <c r="C9" s="66" t="s">
        <v>100</v>
      </c>
      <c r="D9" s="66" t="s">
        <v>101</v>
      </c>
      <c r="E9" s="66" t="s">
        <v>102</v>
      </c>
      <c r="F9" s="66" t="s">
        <v>103</v>
      </c>
      <c r="X9" s="86"/>
      <c r="Y9" s="86"/>
      <c r="Z9" s="86"/>
      <c r="AA9" s="86"/>
      <c r="AB9" s="86"/>
      <c r="AC9" s="86"/>
      <c r="AD9" s="86"/>
      <c r="AE9" s="86"/>
      <c r="AF9" s="86"/>
      <c r="AG9" s="86"/>
      <c r="AI9" s="86"/>
      <c r="AJ9" s="86"/>
      <c r="AK9" s="86"/>
      <c r="AL9" s="86"/>
      <c r="AM9" s="86"/>
      <c r="AN9" s="86"/>
      <c r="AO9" s="86"/>
      <c r="AP9" s="86"/>
      <c r="AQ9" s="86"/>
      <c r="AR9" s="86"/>
      <c r="AT9" s="86"/>
      <c r="AU9" s="86"/>
      <c r="AV9" s="86"/>
      <c r="AW9" s="86"/>
      <c r="AX9" s="86"/>
      <c r="AY9" s="86"/>
      <c r="AZ9" s="86"/>
      <c r="BA9" s="86"/>
      <c r="BB9" s="86"/>
      <c r="BC9" s="86"/>
      <c r="BE9" s="86"/>
      <c r="BF9" s="86"/>
      <c r="BG9" s="86"/>
      <c r="BH9" s="86"/>
      <c r="BI9" s="86"/>
      <c r="BJ9" s="86"/>
      <c r="BK9" s="86"/>
      <c r="BL9" s="86"/>
      <c r="BM9" s="86"/>
      <c r="BN9" s="86"/>
      <c r="BP9" s="86"/>
      <c r="BQ9" s="86"/>
      <c r="BR9" s="86"/>
      <c r="BS9" s="86"/>
      <c r="BT9" s="86"/>
      <c r="BU9" s="86"/>
      <c r="BV9" s="86"/>
      <c r="BW9" s="86"/>
      <c r="BX9" s="86"/>
      <c r="BY9" s="86"/>
      <c r="CA9" s="86"/>
      <c r="CB9" s="86"/>
      <c r="CC9" s="86"/>
      <c r="CD9" s="86"/>
      <c r="CE9" s="86"/>
      <c r="CF9" s="86"/>
      <c r="CG9" s="86"/>
      <c r="CH9" s="86"/>
      <c r="CI9" s="86"/>
      <c r="CJ9" s="86"/>
      <c r="CL9" s="86"/>
      <c r="CM9" s="86"/>
      <c r="CN9" s="86"/>
      <c r="CO9" s="86"/>
      <c r="CP9" s="86"/>
      <c r="CQ9" s="86"/>
      <c r="CR9" s="86"/>
      <c r="CS9" s="86"/>
      <c r="CT9" s="86"/>
      <c r="CU9" s="86"/>
      <c r="CW9" s="86"/>
      <c r="CX9" s="86"/>
      <c r="CY9" s="86"/>
      <c r="CZ9" s="86"/>
      <c r="DA9" s="86"/>
      <c r="DB9" s="86"/>
      <c r="DC9" s="86"/>
      <c r="DD9" s="86"/>
      <c r="DE9" s="86"/>
      <c r="DF9" s="86"/>
      <c r="DH9" s="86"/>
      <c r="DI9" s="86"/>
      <c r="DJ9" s="86"/>
      <c r="DK9" s="86"/>
      <c r="DL9" s="86"/>
      <c r="DM9" s="86"/>
      <c r="DN9" s="86"/>
      <c r="DO9" s="86"/>
      <c r="DP9" s="86"/>
      <c r="DQ9" s="86"/>
      <c r="DS9" s="86"/>
      <c r="DT9" s="86"/>
      <c r="DU9" s="86"/>
      <c r="DV9" s="86"/>
      <c r="DW9" s="86"/>
      <c r="DX9" s="86"/>
      <c r="DY9" s="86"/>
      <c r="DZ9" s="86"/>
      <c r="EA9" s="86"/>
      <c r="EB9" s="86"/>
      <c r="ED9" s="86"/>
      <c r="EE9" s="86"/>
      <c r="EF9" s="86"/>
      <c r="EG9" s="86"/>
      <c r="EH9" s="86"/>
      <c r="EI9" s="86"/>
      <c r="EJ9" s="86"/>
      <c r="EK9" s="86"/>
      <c r="EL9" s="86"/>
      <c r="EM9" s="86"/>
    </row>
    <row r="10" spans="1:144">
      <c r="A10" s="66" t="s">
        <v>50</v>
      </c>
      <c r="B10" s="72">
        <f>DATEVALUE($B7-B11&amp;"/1/"&amp;B12)</f>
        <v>36892</v>
      </c>
      <c r="C10" s="72">
        <f>DATEVALUE($B7-C11&amp;"/1/"&amp;C12)</f>
        <v>37257</v>
      </c>
      <c r="D10" s="72">
        <f>DATEVALUE($B7-D11&amp;"/1/"&amp;D12)</f>
        <v>37622</v>
      </c>
      <c r="E10" s="72">
        <f>DATEVALUE($B7-E11&amp;"/1/"&amp;E12)</f>
        <v>37987</v>
      </c>
      <c r="F10" s="72">
        <f>DATEVALUE($B7-F11&amp;"/1/"&amp;F12)</f>
        <v>38353</v>
      </c>
    </row>
    <row r="11" spans="1:144">
      <c r="B11">
        <v>22</v>
      </c>
      <c r="C11">
        <v>21</v>
      </c>
      <c r="D11">
        <v>20</v>
      </c>
      <c r="E11">
        <v>19</v>
      </c>
      <c r="F11">
        <v>18</v>
      </c>
      <c r="G11" t="s">
        <v>104</v>
      </c>
    </row>
    <row r="12" spans="1:144">
      <c r="B12">
        <v>1</v>
      </c>
      <c r="C12">
        <v>1</v>
      </c>
      <c r="D12">
        <v>1</v>
      </c>
      <c r="E12">
        <v>1</v>
      </c>
      <c r="F12">
        <v>1</v>
      </c>
      <c r="G12" t="s">
        <v>105</v>
      </c>
    </row>
    <row r="13" spans="1:144">
      <c r="B13" t="s">
        <v>106</v>
      </c>
      <c r="C13" t="s">
        <v>106</v>
      </c>
      <c r="D13" t="s">
        <v>106</v>
      </c>
      <c r="E13" t="s">
        <v>106</v>
      </c>
      <c r="F13" t="s">
        <v>106</v>
      </c>
      <c r="G13" t="s">
        <v>107</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00477:谷本 知恵</cp:lastModifiedBy>
  <dcterms:created xsi:type="dcterms:W3CDTF">2025-01-24T06:53:54Z</dcterms:created>
  <dcterms:modified xsi:type="dcterms:W3CDTF">2025-02-18T02:26:19Z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2025-02-18T02:26:19Z</vt:filetime>
  </property>
</Properties>
</file>