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 tabRatio="776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  <sheet name="全体行政コスト及び純資産変動計算書" sheetId="9" r:id="rId5"/>
  </sheets>
  <externalReferences>
    <externalReference r:id="rId6"/>
  </externalReferences>
  <definedNames>
    <definedName name="CSV">#REF!</definedName>
    <definedName name="CSVDATA">#REF!</definedName>
    <definedName name="_xlnm.Print_Area" localSheetId="4">全体行政コスト及び純資産変動計算書!$B$1:$W$65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全体貸借対照表!$C$1:$AB$85</definedName>
    <definedName name="カテゴリ一覧">[1]カテゴリ!$M$6:$M$16</definedName>
    <definedName name="フォーム共通定義_「画面ＩＤ」入力セルの位置_行" localSheetId="4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4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4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4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<sst xmlns:r="http://schemas.openxmlformats.org/officeDocument/2006/relationships" xmlns="http://schemas.openxmlformats.org/spreadsheetml/2006/main" count="374" uniqueCount="374">
  <si>
    <t>1080000</t>
  </si>
  <si>
    <t>有形固定資産</t>
  </si>
  <si>
    <t>他会計への繰出金</t>
  </si>
  <si>
    <t>科目</t>
  </si>
  <si>
    <t>1270000</t>
  </si>
  <si>
    <t>2210000</t>
  </si>
  <si>
    <t>1120000</t>
  </si>
  <si>
    <t>事業用資産</t>
  </si>
  <si>
    <t>1060000</t>
  </si>
  <si>
    <t>建物減損損失累計額</t>
  </si>
  <si>
    <t>1010000</t>
  </si>
  <si>
    <t>1100000</t>
  </si>
  <si>
    <t>4230000</t>
  </si>
  <si>
    <t>資産合計</t>
  </si>
  <si>
    <t>航空機</t>
  </si>
  <si>
    <t>土地減損損失累計額</t>
  </si>
  <si>
    <t>※ 下位項目との金額差は、単位未満の四捨五入によるものです。</t>
  </si>
  <si>
    <t>1030000</t>
  </si>
  <si>
    <t>2100000</t>
  </si>
  <si>
    <t>経常費用</t>
  </si>
  <si>
    <t>1020000</t>
  </si>
  <si>
    <t>1040000</t>
  </si>
  <si>
    <t>本年度末資金残高</t>
  </si>
  <si>
    <t>棚卸資産</t>
  </si>
  <si>
    <t>固定資産</t>
  </si>
  <si>
    <t>基金</t>
  </si>
  <si>
    <t>1050000</t>
  </si>
  <si>
    <t>工作物減価償却累計額</t>
  </si>
  <si>
    <t>前受金</t>
  </si>
  <si>
    <t>建物</t>
  </si>
  <si>
    <t>4390000</t>
  </si>
  <si>
    <t>1070000</t>
  </si>
  <si>
    <t>1720000</t>
  </si>
  <si>
    <t>土地</t>
  </si>
  <si>
    <t>4410000</t>
  </si>
  <si>
    <t>1210000</t>
  </si>
  <si>
    <t>1320000</t>
  </si>
  <si>
    <t>-</t>
  </si>
  <si>
    <t>1055000</t>
  </si>
  <si>
    <t>1230000</t>
  </si>
  <si>
    <t>他会計への繰出支出</t>
  </si>
  <si>
    <t>物件費等支出</t>
  </si>
  <si>
    <t>浮標等</t>
  </si>
  <si>
    <t>立木竹</t>
  </si>
  <si>
    <t>1065000</t>
  </si>
  <si>
    <t>1130000</t>
  </si>
  <si>
    <t>立木竹減損損失累計額</t>
  </si>
  <si>
    <t>建物減価償却累計額</t>
  </si>
  <si>
    <t>1090000</t>
  </si>
  <si>
    <t>有形固定資産等の減少</t>
  </si>
  <si>
    <t>工作物</t>
  </si>
  <si>
    <t>4140000</t>
  </si>
  <si>
    <t>工作物減損損失累計額</t>
  </si>
  <si>
    <t>前年度末純資産残高</t>
  </si>
  <si>
    <t>1110000</t>
  </si>
  <si>
    <t>船舶</t>
  </si>
  <si>
    <t>4370000</t>
  </si>
  <si>
    <t>その他減価償却累計額</t>
  </si>
  <si>
    <t>船舶減価償却累計額</t>
  </si>
  <si>
    <t>航空機減価償却累計額</t>
  </si>
  <si>
    <t>船舶減損損失累計額</t>
  </si>
  <si>
    <t>3010000</t>
  </si>
  <si>
    <t>1180000</t>
  </si>
  <si>
    <t>2020000</t>
  </si>
  <si>
    <t>1140000</t>
  </si>
  <si>
    <t>その他</t>
  </si>
  <si>
    <t>1170000</t>
  </si>
  <si>
    <t>浮標等減価償却累計額</t>
  </si>
  <si>
    <t>浮標等減損損失累計額</t>
  </si>
  <si>
    <t>その他の支出</t>
  </si>
  <si>
    <t>1150000</t>
  </si>
  <si>
    <t>1160000</t>
  </si>
  <si>
    <t>航空機減損損失累計額</t>
  </si>
  <si>
    <t>賞与等引当金繰入額</t>
  </si>
  <si>
    <t>職員給与費</t>
  </si>
  <si>
    <t>2050000</t>
  </si>
  <si>
    <t>その他減損損失累計額</t>
  </si>
  <si>
    <t>1215000</t>
  </si>
  <si>
    <t>2080000</t>
  </si>
  <si>
    <t>1190000</t>
  </si>
  <si>
    <t>臨時損失</t>
  </si>
  <si>
    <t>1255000</t>
  </si>
  <si>
    <t>2260000</t>
  </si>
  <si>
    <t>建設仮勘定</t>
  </si>
  <si>
    <t>1200000</t>
  </si>
  <si>
    <t>インフラ資産</t>
  </si>
  <si>
    <t>4330000</t>
  </si>
  <si>
    <t>1290000</t>
  </si>
  <si>
    <t>*会計年度 ： H30</t>
  </si>
  <si>
    <t>1220000</t>
  </si>
  <si>
    <t>1235000</t>
  </si>
  <si>
    <t>投資活動支出</t>
  </si>
  <si>
    <t>1240000</t>
  </si>
  <si>
    <t>災害復旧事業費</t>
  </si>
  <si>
    <t>1250000</t>
  </si>
  <si>
    <t>2220000</t>
  </si>
  <si>
    <t>1260000</t>
  </si>
  <si>
    <t>1275000</t>
  </si>
  <si>
    <t>資産評価差額</t>
  </si>
  <si>
    <t>1280000</t>
  </si>
  <si>
    <t>未払費用</t>
  </si>
  <si>
    <t>物品</t>
  </si>
  <si>
    <t>出資金</t>
  </si>
  <si>
    <t>1300000</t>
  </si>
  <si>
    <t>物品減価償却累計額</t>
  </si>
  <si>
    <t>物品減損損失累計額</t>
  </si>
  <si>
    <t>負債合計</t>
  </si>
  <si>
    <t>1310000</t>
  </si>
  <si>
    <t>2200000</t>
  </si>
  <si>
    <t>無形固定資産</t>
  </si>
  <si>
    <t>ソフトウェア</t>
  </si>
  <si>
    <t>1330000</t>
  </si>
  <si>
    <t>1340000</t>
  </si>
  <si>
    <t>投資その他の資産</t>
  </si>
  <si>
    <t>全体貸借対照表</t>
  </si>
  <si>
    <t>1350000</t>
  </si>
  <si>
    <t>1570000</t>
  </si>
  <si>
    <t>投資及び出資金</t>
  </si>
  <si>
    <t>4070000</t>
  </si>
  <si>
    <t>1360000</t>
  </si>
  <si>
    <t>有価証券</t>
  </si>
  <si>
    <t>1370000</t>
  </si>
  <si>
    <t>4180000</t>
  </si>
  <si>
    <t>1380000</t>
  </si>
  <si>
    <t>1390000</t>
  </si>
  <si>
    <t>投資損失引当金</t>
  </si>
  <si>
    <t>本年度差額</t>
  </si>
  <si>
    <t>1400000</t>
  </si>
  <si>
    <t>長期延滞債権</t>
  </si>
  <si>
    <t>1410000</t>
  </si>
  <si>
    <t>長期貸付金</t>
  </si>
  <si>
    <t>1420000</t>
  </si>
  <si>
    <t>1430000</t>
  </si>
  <si>
    <t>　</t>
  </si>
  <si>
    <t>減債基金</t>
  </si>
  <si>
    <t>1440000</t>
  </si>
  <si>
    <t>1450000</t>
  </si>
  <si>
    <t>3080000</t>
  </si>
  <si>
    <t>1460000</t>
  </si>
  <si>
    <t>徴収不能引当金</t>
  </si>
  <si>
    <t>1470000</t>
  </si>
  <si>
    <t>4130000</t>
  </si>
  <si>
    <t>流動資産</t>
  </si>
  <si>
    <t>前年度末資金残高</t>
  </si>
  <si>
    <t>1480000</t>
  </si>
  <si>
    <t>現金預金</t>
  </si>
  <si>
    <t>1490000</t>
  </si>
  <si>
    <t>未収金</t>
  </si>
  <si>
    <t>短期貸付金</t>
  </si>
  <si>
    <t>1510000</t>
  </si>
  <si>
    <t>4420000</t>
  </si>
  <si>
    <t>財務活動収支</t>
  </si>
  <si>
    <t>1520000</t>
  </si>
  <si>
    <t>財政調整基金</t>
  </si>
  <si>
    <t>1530000</t>
  </si>
  <si>
    <t>4430000</t>
  </si>
  <si>
    <t>1540000</t>
  </si>
  <si>
    <t>1550000</t>
  </si>
  <si>
    <t>1580000</t>
  </si>
  <si>
    <t>1560000</t>
  </si>
  <si>
    <t>*団体／会計コード ：</t>
  </si>
  <si>
    <t>投資活動収入</t>
  </si>
  <si>
    <t>繰延資産</t>
  </si>
  <si>
    <t>本年度歳計外現金増減額</t>
  </si>
  <si>
    <t>2340000</t>
  </si>
  <si>
    <t>2160000</t>
  </si>
  <si>
    <t>1590000</t>
  </si>
  <si>
    <t>固定負債</t>
  </si>
  <si>
    <t>1600000</t>
  </si>
  <si>
    <t>前年度末歳計外現金残高</t>
  </si>
  <si>
    <t>1610000</t>
  </si>
  <si>
    <t>長期未払金</t>
  </si>
  <si>
    <t>4100000</t>
  </si>
  <si>
    <t>1620000</t>
  </si>
  <si>
    <t>退職手当引当金</t>
  </si>
  <si>
    <t>1630000</t>
  </si>
  <si>
    <t>損失補償等引当金</t>
  </si>
  <si>
    <t>1640000</t>
  </si>
  <si>
    <t>2190000</t>
  </si>
  <si>
    <t>2120000</t>
  </si>
  <si>
    <t>1650000</t>
  </si>
  <si>
    <t>流動負債</t>
  </si>
  <si>
    <t>2310000</t>
  </si>
  <si>
    <t>1660000</t>
  </si>
  <si>
    <t>1670000</t>
  </si>
  <si>
    <t>未払金</t>
  </si>
  <si>
    <t>1680000</t>
  </si>
  <si>
    <t>移転費用支出</t>
  </si>
  <si>
    <t>1690000</t>
  </si>
  <si>
    <t>1700000</t>
  </si>
  <si>
    <t>前受収益</t>
  </si>
  <si>
    <t>1710000</t>
  </si>
  <si>
    <t>維持補修費</t>
  </si>
  <si>
    <t>賞与等引当金</t>
  </si>
  <si>
    <t>預り金</t>
  </si>
  <si>
    <t>全体行政コスト計算書</t>
  </si>
  <si>
    <t>3100000</t>
  </si>
  <si>
    <t>2010000</t>
  </si>
  <si>
    <t>1730000</t>
  </si>
  <si>
    <t>4040000</t>
  </si>
  <si>
    <t>国県等補助金</t>
  </si>
  <si>
    <t>1740000</t>
  </si>
  <si>
    <t>純資産合計</t>
  </si>
  <si>
    <t>1750000</t>
  </si>
  <si>
    <t>固定資産等形成分</t>
  </si>
  <si>
    <t>本年度末歳計外現金残高</t>
  </si>
  <si>
    <t>4030000</t>
  </si>
  <si>
    <t>1760000</t>
  </si>
  <si>
    <t>余剰分（不足分）</t>
  </si>
  <si>
    <t>他団体出資等分</t>
  </si>
  <si>
    <t>純経常行政コスト</t>
  </si>
  <si>
    <t>2030000</t>
  </si>
  <si>
    <t>業務費用</t>
  </si>
  <si>
    <t>減価償却費</t>
  </si>
  <si>
    <t>2040000</t>
  </si>
  <si>
    <t>人件費</t>
  </si>
  <si>
    <t>人件費支出</t>
  </si>
  <si>
    <t>2060000</t>
  </si>
  <si>
    <t>貸付金支出</t>
  </si>
  <si>
    <t>2070000</t>
  </si>
  <si>
    <t>2230000</t>
  </si>
  <si>
    <t>退職手当引当金繰入額</t>
  </si>
  <si>
    <t>2090000</t>
  </si>
  <si>
    <t>全体純資産変動計算書</t>
  </si>
  <si>
    <t>物件費等</t>
  </si>
  <si>
    <t>物件費</t>
  </si>
  <si>
    <t>4270000</t>
  </si>
  <si>
    <t>2110000</t>
  </si>
  <si>
    <t>（平成３１年３月３１日現在）</t>
  </si>
  <si>
    <t>2130000</t>
  </si>
  <si>
    <t>2140000</t>
  </si>
  <si>
    <t>その他の業務費用</t>
  </si>
  <si>
    <t>4310000</t>
  </si>
  <si>
    <t>2150000</t>
  </si>
  <si>
    <t>支払利息</t>
  </si>
  <si>
    <t>4010000</t>
  </si>
  <si>
    <t>徴収不能引当金繰入額</t>
  </si>
  <si>
    <t>2170000</t>
  </si>
  <si>
    <t>純行政コスト</t>
  </si>
  <si>
    <t>2180000</t>
  </si>
  <si>
    <t>移転費用</t>
  </si>
  <si>
    <t>補助金等</t>
  </si>
  <si>
    <t>支払利息支出</t>
  </si>
  <si>
    <t>社会保障給付</t>
  </si>
  <si>
    <t>経常収益</t>
  </si>
  <si>
    <t>2240000</t>
  </si>
  <si>
    <t>*出力条件</t>
  </si>
  <si>
    <t>使用料及び手数料</t>
  </si>
  <si>
    <t>2250000</t>
  </si>
  <si>
    <t>4290000</t>
  </si>
  <si>
    <t>2270000</t>
  </si>
  <si>
    <t>投資活動収支</t>
  </si>
  <si>
    <t>4220000</t>
  </si>
  <si>
    <t>2280000</t>
  </si>
  <si>
    <t>2290000</t>
  </si>
  <si>
    <t>3040000</t>
  </si>
  <si>
    <t>資産除売却損</t>
  </si>
  <si>
    <t>2300000</t>
  </si>
  <si>
    <t>投資損失引当金繰入額</t>
  </si>
  <si>
    <t>損失補償等引当金繰入額</t>
  </si>
  <si>
    <t>2320000</t>
  </si>
  <si>
    <t>地方債等</t>
  </si>
  <si>
    <t>2330000</t>
  </si>
  <si>
    <t>臨時利益</t>
  </si>
  <si>
    <t>資産売却益</t>
  </si>
  <si>
    <t>2350000</t>
  </si>
  <si>
    <t>3020000</t>
  </si>
  <si>
    <t>純行政コスト（△）</t>
  </si>
  <si>
    <t>比例連結割合変更に伴う差額</t>
  </si>
  <si>
    <t>3030000</t>
  </si>
  <si>
    <t>科目コー</t>
  </si>
  <si>
    <t>財源</t>
  </si>
  <si>
    <t>税収等</t>
  </si>
  <si>
    <t>3050000</t>
  </si>
  <si>
    <t>3060000</t>
  </si>
  <si>
    <t>3070000</t>
  </si>
  <si>
    <t>有形固定資産等の増加</t>
  </si>
  <si>
    <t>3090000</t>
  </si>
  <si>
    <t>貸付金・基金等の増加</t>
  </si>
  <si>
    <t>3110000</t>
  </si>
  <si>
    <t>業務収入</t>
  </si>
  <si>
    <t>貸付金・基金等の減少</t>
  </si>
  <si>
    <t>3120000</t>
  </si>
  <si>
    <t>4440000</t>
  </si>
  <si>
    <t>3130000</t>
  </si>
  <si>
    <t>無償所管換等</t>
  </si>
  <si>
    <t>3140000</t>
  </si>
  <si>
    <t>臨時支出</t>
  </si>
  <si>
    <t>補助金等支出</t>
  </si>
  <si>
    <t>3150000</t>
  </si>
  <si>
    <t>※</t>
  </si>
  <si>
    <t>本年度純資産変動額</t>
  </si>
  <si>
    <t>3160000</t>
  </si>
  <si>
    <t>国県等補助金収入</t>
  </si>
  <si>
    <t>本年度末純資産残高</t>
  </si>
  <si>
    <t>臨時収入</t>
  </si>
  <si>
    <t>業務活動収支</t>
  </si>
  <si>
    <t>4020000</t>
  </si>
  <si>
    <t>地方債発行収入</t>
  </si>
  <si>
    <t>業務支出</t>
  </si>
  <si>
    <t>資産売却収入</t>
  </si>
  <si>
    <t>業務費用支出</t>
  </si>
  <si>
    <t>4050000</t>
  </si>
  <si>
    <t>4060000</t>
  </si>
  <si>
    <t>4080000</t>
  </si>
  <si>
    <t>4250000</t>
  </si>
  <si>
    <t>4090000</t>
  </si>
  <si>
    <t>社会保障給付支出</t>
  </si>
  <si>
    <t>4110000</t>
  </si>
  <si>
    <t>4120000</t>
  </si>
  <si>
    <t>税収等収入</t>
  </si>
  <si>
    <t>4150000</t>
  </si>
  <si>
    <t>4160000</t>
  </si>
  <si>
    <t>使用料及び手数料収入</t>
  </si>
  <si>
    <t>4170000</t>
  </si>
  <si>
    <t>その他の収入</t>
  </si>
  <si>
    <t>4190000</t>
  </si>
  <si>
    <t>災害復旧事業費支出</t>
  </si>
  <si>
    <t>4200000</t>
  </si>
  <si>
    <t>4210000</t>
  </si>
  <si>
    <t>4240000</t>
  </si>
  <si>
    <t>公共施設等整備費支出</t>
  </si>
  <si>
    <t>基金積立金支出</t>
  </si>
  <si>
    <t>4260000</t>
  </si>
  <si>
    <t>自　平成３０年４月１日　</t>
  </si>
  <si>
    <t>投資及び出資金支出</t>
  </si>
  <si>
    <t>1085000</t>
  </si>
  <si>
    <t>4280000</t>
  </si>
  <si>
    <t>4300000</t>
  </si>
  <si>
    <t>基金取崩収入</t>
  </si>
  <si>
    <t>4320000</t>
  </si>
  <si>
    <t/>
  </si>
  <si>
    <t>貸付金元金回収収入</t>
  </si>
  <si>
    <t>4340000</t>
  </si>
  <si>
    <t>4350000</t>
  </si>
  <si>
    <t>4360000</t>
  </si>
  <si>
    <t>財務活動支出</t>
  </si>
  <si>
    <t>4400000</t>
  </si>
  <si>
    <t>4380000</t>
  </si>
  <si>
    <t>財務活動収入</t>
  </si>
  <si>
    <t>本年度資金収支額</t>
  </si>
  <si>
    <t>4450000</t>
  </si>
  <si>
    <t>4460000</t>
  </si>
  <si>
    <t>4470000</t>
  </si>
  <si>
    <t>4480000</t>
  </si>
  <si>
    <t>本年度末現金預金残高</t>
  </si>
  <si>
    <t>1105000</t>
  </si>
  <si>
    <t>科目コード</t>
  </si>
  <si>
    <t>金額</t>
  </si>
  <si>
    <t>【資産の部】</t>
  </si>
  <si>
    <t>【負債の部】</t>
  </si>
  <si>
    <t>1125000</t>
  </si>
  <si>
    <t>*出力帳票選択 ： 財務書類</t>
  </si>
  <si>
    <t>【純資産の部】</t>
  </si>
  <si>
    <t>1145000</t>
  </si>
  <si>
    <t>1165000</t>
  </si>
  <si>
    <t>1185000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</si>
  <si>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</si>
  <si>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</si>
  <si>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</si>
  <si>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</si>
  <si>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</si>
  <si>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</si>
  <si>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</si>
  <si>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</si>
  <si>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</si>
  <si>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*団体区分 ： 全体</t>
  </si>
  <si>
    <t>*出力範囲 ： 年次</t>
  </si>
  <si>
    <t>*出力金額単位 ： 千円</t>
  </si>
  <si>
    <t>（単位：千円）</t>
  </si>
  <si>
    <t>至　平成３１年３月３１日</t>
  </si>
  <si>
    <t>全体資金収支計算書</t>
  </si>
  <si>
    <t>1年内償還予定地方債等</t>
  </si>
  <si>
    <t>全体行政コスト及び純資産変動計算書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</si>
</sst>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5">
    <numFmt numFmtId="178" formatCode="&quot;△ &quot;#,##0;#,##0;0"/>
    <numFmt numFmtId="176" formatCode="#,##0;&quot;△ &quot;#,##0"/>
    <numFmt numFmtId="180" formatCode="#,##0;[Red]#,##0"/>
    <numFmt numFmtId="179" formatCode="#,##0_ "/>
    <numFmt numFmtId="177" formatCode="0;&quot;△ &quot;0"/>
  </numFmts>
  <fonts count="16">
    <font>
      <sz val="11"/>
      <color auto="1"/>
      <name val="ＭＳ Ｐゴシック"/>
    </font>
    <font>
      <sz val="11"/>
      <color auto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sz val="10.5"/>
      <color auto="1"/>
      <name val="ＭＳ Ｐゴシック"/>
    </font>
    <font>
      <sz val="10"/>
      <color auto="1"/>
      <name val="ＭＳ Ｐゴシック"/>
    </font>
    <font>
      <b/>
      <sz val="14"/>
      <color auto="1"/>
      <name val="ＭＳ Ｐゴシック"/>
    </font>
    <font>
      <b/>
      <sz val="20"/>
      <color auto="1"/>
      <name val="ＭＳ Ｐゴシック"/>
    </font>
    <font>
      <sz val="12"/>
      <color auto="1"/>
      <name val="ＭＳ Ｐゴシック"/>
    </font>
    <font>
      <strike/>
      <sz val="11"/>
      <color auto="1"/>
      <name val="ＭＳ Ｐゴシック"/>
    </font>
    <font>
      <sz val="9"/>
      <color auto="1"/>
      <name val="ＭＳ Ｐゴシック"/>
    </font>
    <font>
      <sz val="14"/>
      <color auto="1"/>
      <name val="ＭＳ Ｐゴシック"/>
    </font>
    <font>
      <i/>
      <sz val="10"/>
      <color auto="1"/>
      <name val="ＭＳ Ｐゴシック"/>
    </font>
    <font>
      <i/>
      <sz val="10.5"/>
      <color auto="1"/>
      <name val="ＭＳ Ｐゴシック"/>
    </font>
    <font>
      <i/>
      <sz val="11"/>
      <color auto="1"/>
      <name val="ＭＳ Ｐゴシック"/>
    </font>
    <font>
      <sz val="16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49" fontId="4" fillId="0" borderId="0" xfId="9" applyNumberFormat="1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0" fillId="2" borderId="0" xfId="0" applyFont="1" applyFill="1">
      <alignment vertical="center"/>
    </xf>
    <xf numFmtId="0" fontId="5" fillId="0" borderId="0" xfId="9" applyFont="1" applyFill="1" applyAlignment="1">
      <alignment vertical="center"/>
    </xf>
    <xf numFmtId="0" fontId="4" fillId="0" borderId="0" xfId="9" applyFont="1" applyFill="1" applyAlignment="1">
      <alignment horizontal="center" vertical="center"/>
    </xf>
    <xf numFmtId="49" fontId="4" fillId="2" borderId="0" xfId="8" applyNumberFormat="1" applyFont="1" applyFill="1" applyAlignment="1">
      <alignment vertical="center"/>
    </xf>
    <xf numFmtId="49" fontId="5" fillId="0" borderId="0" xfId="9" applyNumberFormat="1" applyFont="1" applyFill="1" applyAlignment="1">
      <alignment vertical="center"/>
    </xf>
    <xf numFmtId="49" fontId="4" fillId="0" borderId="0" xfId="9" applyNumberFormat="1" applyFont="1" applyFill="1" applyAlignment="1">
      <alignment horizontal="center" vertical="center"/>
    </xf>
    <xf numFmtId="0" fontId="4" fillId="2" borderId="0" xfId="7" applyFont="1" applyFill="1">
      <alignment vertical="center"/>
    </xf>
    <xf numFmtId="0" fontId="6" fillId="0" borderId="0" xfId="9" applyFont="1" applyFill="1" applyBorder="1" applyAlignment="1"/>
    <xf numFmtId="0" fontId="7" fillId="0" borderId="0" xfId="9" applyFont="1" applyFill="1" applyBorder="1" applyAlignment="1">
      <alignment horizontal="center"/>
    </xf>
    <xf numFmtId="0" fontId="8" fillId="0" borderId="0" xfId="9" applyFont="1" applyAlignment="1">
      <alignment horizontal="center" vertical="center"/>
    </xf>
    <xf numFmtId="0" fontId="0" fillId="0" borderId="0" xfId="9" applyFont="1" applyAlignment="1">
      <alignment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2" xfId="9" applyFont="1" applyFill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1" fillId="0" borderId="1" xfId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0" fontId="1" fillId="0" borderId="3" xfId="9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4" fillId="0" borderId="0" xfId="9" applyFont="1" applyAlignment="1">
      <alignment horizontal="left" vertical="center"/>
    </xf>
    <xf numFmtId="38" fontId="9" fillId="0" borderId="0" xfId="1" applyFont="1" applyFill="1" applyBorder="1" applyAlignment="1">
      <alignment vertical="center"/>
    </xf>
    <xf numFmtId="0" fontId="4" fillId="2" borderId="0" xfId="8" applyFont="1" applyFill="1" applyAlignment="1">
      <alignment vertical="center"/>
    </xf>
    <xf numFmtId="0" fontId="1" fillId="0" borderId="3" xfId="9" applyFont="1" applyFill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38" fontId="1" fillId="0" borderId="4" xfId="1" applyFont="1" applyFill="1" applyBorder="1" applyAlignment="1">
      <alignment horizontal="center" vertical="center"/>
    </xf>
    <xf numFmtId="0" fontId="1" fillId="0" borderId="5" xfId="9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right" vertical="center"/>
    </xf>
    <xf numFmtId="176" fontId="1" fillId="2" borderId="6" xfId="9" applyNumberFormat="1" applyFont="1" applyFill="1" applyBorder="1" applyAlignment="1">
      <alignment horizontal="right" vertical="center"/>
    </xf>
    <xf numFmtId="176" fontId="1" fillId="2" borderId="5" xfId="9" applyNumberFormat="1" applyFont="1" applyFill="1" applyBorder="1" applyAlignment="1">
      <alignment horizontal="right" vertical="center"/>
    </xf>
    <xf numFmtId="0" fontId="1" fillId="0" borderId="7" xfId="9" applyFont="1" applyFill="1" applyBorder="1" applyAlignment="1">
      <alignment horizontal="center" vertical="center"/>
    </xf>
    <xf numFmtId="177" fontId="10" fillId="0" borderId="8" xfId="9" applyNumberFormat="1" applyFont="1" applyFill="1" applyBorder="1" applyAlignment="1">
      <alignment horizontal="center" vertical="center"/>
    </xf>
    <xf numFmtId="177" fontId="10" fillId="2" borderId="8" xfId="9" applyNumberFormat="1" applyFont="1" applyFill="1" applyBorder="1" applyAlignment="1">
      <alignment horizontal="center" vertical="center"/>
    </xf>
    <xf numFmtId="177" fontId="10" fillId="2" borderId="7" xfId="9" applyNumberFormat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0" fontId="1" fillId="0" borderId="10" xfId="9" applyFont="1" applyFill="1" applyBorder="1" applyAlignment="1">
      <alignment horizontal="center" vertical="center"/>
    </xf>
    <xf numFmtId="0" fontId="1" fillId="0" borderId="11" xfId="9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13" xfId="9" applyFont="1" applyFill="1" applyBorder="1" applyAlignment="1">
      <alignment horizontal="center" vertical="center"/>
    </xf>
    <xf numFmtId="0" fontId="1" fillId="0" borderId="14" xfId="9" applyFont="1" applyFill="1" applyBorder="1" applyAlignment="1">
      <alignment horizontal="center" vertical="center"/>
    </xf>
    <xf numFmtId="0" fontId="1" fillId="0" borderId="15" xfId="9" applyFont="1" applyFill="1" applyBorder="1" applyAlignment="1">
      <alignment vertical="center"/>
    </xf>
    <xf numFmtId="0" fontId="1" fillId="0" borderId="16" xfId="9" applyFont="1" applyFill="1" applyBorder="1" applyAlignment="1">
      <alignment horizontal="center" vertical="center"/>
    </xf>
    <xf numFmtId="0" fontId="1" fillId="0" borderId="17" xfId="9" applyFont="1" applyFill="1" applyBorder="1" applyAlignment="1">
      <alignment horizontal="center" vertical="center"/>
    </xf>
    <xf numFmtId="0" fontId="1" fillId="0" borderId="4" xfId="9" applyFont="1" applyFill="1" applyBorder="1" applyAlignment="1">
      <alignment horizontal="center" vertical="center"/>
    </xf>
    <xf numFmtId="176" fontId="1" fillId="0" borderId="6" xfId="9" applyNumberFormat="1" applyFont="1" applyFill="1" applyBorder="1" applyAlignment="1">
      <alignment horizontal="right" vertical="center"/>
    </xf>
    <xf numFmtId="176" fontId="1" fillId="2" borderId="18" xfId="9" applyNumberFormat="1" applyFont="1" applyFill="1" applyBorder="1" applyAlignment="1">
      <alignment horizontal="right" vertical="center"/>
    </xf>
    <xf numFmtId="176" fontId="1" fillId="0" borderId="19" xfId="9" applyNumberFormat="1" applyFont="1" applyFill="1" applyBorder="1" applyAlignment="1">
      <alignment horizontal="right" vertical="center"/>
    </xf>
    <xf numFmtId="176" fontId="1" fillId="2" borderId="20" xfId="9" applyNumberFormat="1" applyFont="1" applyFill="1" applyBorder="1" applyAlignment="1">
      <alignment horizontal="right" vertical="center"/>
    </xf>
    <xf numFmtId="0" fontId="0" fillId="0" borderId="0" xfId="9" applyFont="1" applyAlignment="1">
      <alignment horizontal="right" vertical="center"/>
    </xf>
    <xf numFmtId="176" fontId="10" fillId="0" borderId="8" xfId="9" applyNumberFormat="1" applyFont="1" applyFill="1" applyBorder="1" applyAlignment="1">
      <alignment horizontal="center" vertical="center"/>
    </xf>
    <xf numFmtId="176" fontId="10" fillId="2" borderId="8" xfId="9" applyNumberFormat="1" applyFont="1" applyFill="1" applyBorder="1" applyAlignment="1">
      <alignment horizontal="center" vertical="center"/>
    </xf>
    <xf numFmtId="176" fontId="10" fillId="2" borderId="21" xfId="9" applyNumberFormat="1" applyFont="1" applyFill="1" applyBorder="1" applyAlignment="1">
      <alignment horizontal="center" vertical="center"/>
    </xf>
    <xf numFmtId="176" fontId="10" fillId="2" borderId="8" xfId="9" applyNumberFormat="1" applyFont="1" applyFill="1" applyBorder="1" applyAlignment="1">
      <alignment horizontal="right" vertical="center"/>
    </xf>
    <xf numFmtId="176" fontId="10" fillId="0" borderId="8" xfId="9" applyNumberFormat="1" applyFont="1" applyFill="1" applyBorder="1" applyAlignment="1">
      <alignment horizontal="right" vertical="center"/>
    </xf>
    <xf numFmtId="176" fontId="10" fillId="0" borderId="22" xfId="9" applyNumberFormat="1" applyFont="1" applyFill="1" applyBorder="1" applyAlignment="1">
      <alignment horizontal="right" vertical="center"/>
    </xf>
    <xf numFmtId="176" fontId="10" fillId="2" borderId="23" xfId="9" applyNumberFormat="1" applyFont="1" applyFill="1" applyBorder="1" applyAlignment="1">
      <alignment horizontal="center" vertical="center"/>
    </xf>
    <xf numFmtId="176" fontId="10" fillId="2" borderId="7" xfId="9" applyNumberFormat="1" applyFont="1" applyFill="1" applyBorder="1" applyAlignment="1">
      <alignment horizontal="center" vertic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 applyAlignment="1"/>
    <xf numFmtId="49" fontId="5" fillId="2" borderId="0" xfId="1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38" fontId="0" fillId="2" borderId="2" xfId="12" applyFont="1" applyFill="1" applyBorder="1" applyAlignment="1">
      <alignment vertical="center"/>
    </xf>
    <xf numFmtId="38" fontId="0" fillId="2" borderId="9" xfId="12" applyFont="1" applyFill="1" applyBorder="1" applyAlignment="1">
      <alignment vertical="center"/>
    </xf>
    <xf numFmtId="38" fontId="0" fillId="2" borderId="1" xfId="12" applyFont="1" applyFill="1" applyBorder="1" applyAlignment="1">
      <alignment vertical="center"/>
    </xf>
    <xf numFmtId="38" fontId="5" fillId="2" borderId="24" xfId="12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Border="1" applyAlignment="1"/>
    <xf numFmtId="0" fontId="4" fillId="2" borderId="3" xfId="0" applyFont="1" applyFill="1" applyBorder="1" applyAlignment="1">
      <alignment horizontal="center" vertical="center"/>
    </xf>
    <xf numFmtId="38" fontId="0" fillId="2" borderId="0" xfId="12" applyFont="1" applyFill="1" applyBorder="1" applyAlignment="1">
      <alignment vertical="center"/>
    </xf>
    <xf numFmtId="38" fontId="0" fillId="2" borderId="12" xfId="12" applyFont="1" applyFill="1" applyBorder="1" applyAlignment="1">
      <alignment vertical="center"/>
    </xf>
    <xf numFmtId="38" fontId="0" fillId="2" borderId="3" xfId="12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2" fillId="2" borderId="24" xfId="12" applyFont="1" applyFill="1" applyBorder="1" applyAlignment="1">
      <alignment vertical="center"/>
    </xf>
    <xf numFmtId="38" fontId="12" fillId="2" borderId="0" xfId="12" applyFont="1" applyFill="1" applyBorder="1" applyAlignment="1">
      <alignment vertical="center"/>
    </xf>
    <xf numFmtId="0" fontId="13" fillId="2" borderId="24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176" fontId="0" fillId="2" borderId="6" xfId="0" applyNumberFormat="1" applyFont="1" applyFill="1" applyBorder="1" applyAlignment="1">
      <alignment horizontal="right" vertical="center"/>
    </xf>
    <xf numFmtId="178" fontId="0" fillId="2" borderId="18" xfId="0" applyNumberFormat="1" applyFont="1" applyFill="1" applyBorder="1" applyAlignment="1">
      <alignment horizontal="right" vertical="center"/>
    </xf>
    <xf numFmtId="178" fontId="0" fillId="2" borderId="5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179" fontId="10" fillId="2" borderId="8" xfId="0" applyNumberFormat="1" applyFont="1" applyFill="1" applyBorder="1" applyAlignment="1">
      <alignment horizontal="center" vertical="center"/>
    </xf>
    <xf numFmtId="37" fontId="10" fillId="2" borderId="21" xfId="0" applyNumberFormat="1" applyFont="1" applyFill="1" applyBorder="1" applyAlignment="1">
      <alignment horizontal="center" vertical="center"/>
    </xf>
    <xf numFmtId="179" fontId="10" fillId="2" borderId="7" xfId="0" applyNumberFormat="1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176" fontId="0" fillId="2" borderId="0" xfId="0" applyNumberFormat="1" applyFont="1" applyFill="1">
      <alignment vertical="center"/>
    </xf>
    <xf numFmtId="0" fontId="11" fillId="0" borderId="0" xfId="5" applyFont="1" applyFill="1" applyBorder="1" applyAlignment="1"/>
    <xf numFmtId="0" fontId="11" fillId="0" borderId="0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0" fontId="0" fillId="0" borderId="0" xfId="5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/>
    </xf>
    <xf numFmtId="0" fontId="1" fillId="0" borderId="0" xfId="5" applyFont="1" applyFill="1" applyBorder="1" applyAlignment="1"/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27" xfId="1" applyFont="1" applyFill="1" applyBorder="1" applyAlignment="1">
      <alignment vertical="center"/>
    </xf>
    <xf numFmtId="0" fontId="1" fillId="0" borderId="2" xfId="11" applyFont="1" applyFill="1" applyBorder="1" applyAlignment="1">
      <alignment horizontal="left" vertical="center"/>
    </xf>
    <xf numFmtId="38" fontId="1" fillId="0" borderId="10" xfId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38" fontId="1" fillId="0" borderId="11" xfId="1" applyFont="1" applyFill="1" applyBorder="1" applyAlignment="1">
      <alignment vertical="center"/>
    </xf>
    <xf numFmtId="38" fontId="1" fillId="0" borderId="26" xfId="1" applyFont="1" applyFill="1" applyBorder="1" applyAlignment="1">
      <alignment vertical="center"/>
    </xf>
    <xf numFmtId="0" fontId="1" fillId="0" borderId="24" xfId="5" applyFont="1" applyFill="1" applyBorder="1" applyAlignment="1">
      <alignment vertical="top" wrapText="1"/>
    </xf>
    <xf numFmtId="0" fontId="1" fillId="0" borderId="0" xfId="5" applyFont="1" applyFill="1" applyBorder="1" applyAlignment="1">
      <alignment vertical="top"/>
    </xf>
    <xf numFmtId="0" fontId="1" fillId="0" borderId="24" xfId="5" applyFont="1" applyFill="1" applyBorder="1" applyAlignment="1">
      <alignment horizontal="center" vertical="center"/>
    </xf>
    <xf numFmtId="0" fontId="1" fillId="0" borderId="28" xfId="5" applyFont="1" applyFill="1" applyBorder="1" applyAlignment="1">
      <alignment horizontal="center" vertical="center"/>
    </xf>
    <xf numFmtId="38" fontId="1" fillId="0" borderId="29" xfId="1" applyFont="1" applyFill="1" applyBorder="1" applyAlignment="1">
      <alignment vertical="center"/>
    </xf>
    <xf numFmtId="0" fontId="1" fillId="0" borderId="13" xfId="11" applyFont="1" applyFill="1" applyBorder="1" applyAlignment="1">
      <alignment vertical="center"/>
    </xf>
    <xf numFmtId="0" fontId="1" fillId="0" borderId="12" xfId="11" applyFont="1" applyFill="1" applyBorder="1" applyAlignment="1">
      <alignment vertical="center"/>
    </xf>
    <xf numFmtId="0" fontId="1" fillId="0" borderId="14" xfId="11" applyFont="1" applyFill="1" applyBorder="1" applyAlignment="1">
      <alignment vertical="center"/>
    </xf>
    <xf numFmtId="0" fontId="1" fillId="0" borderId="28" xfId="11" applyFont="1" applyFill="1" applyBorder="1" applyAlignment="1">
      <alignment vertical="center"/>
    </xf>
    <xf numFmtId="0" fontId="1" fillId="0" borderId="24" xfId="5" applyFont="1" applyFill="1" applyBorder="1" applyAlignment="1">
      <alignment vertical="top"/>
    </xf>
    <xf numFmtId="0" fontId="1" fillId="0" borderId="0" xfId="11" applyFont="1" applyFill="1" applyBorder="1" applyAlignment="1">
      <alignment horizontal="left" vertical="center"/>
    </xf>
    <xf numFmtId="0" fontId="1" fillId="0" borderId="30" xfId="11" applyFont="1" applyFill="1" applyBorder="1" applyAlignment="1">
      <alignment vertical="center"/>
    </xf>
    <xf numFmtId="0" fontId="1" fillId="0" borderId="14" xfId="11" applyFont="1" applyFill="1" applyBorder="1" applyAlignment="1">
      <alignment horizontal="left" vertical="center"/>
    </xf>
    <xf numFmtId="0" fontId="1" fillId="0" borderId="13" xfId="11" applyFont="1" applyFill="1" applyBorder="1" applyAlignment="1">
      <alignment horizontal="left" vertical="center"/>
    </xf>
    <xf numFmtId="0" fontId="1" fillId="0" borderId="28" xfId="11" applyFont="1" applyFill="1" applyBorder="1" applyAlignment="1">
      <alignment horizontal="left" vertical="center"/>
    </xf>
    <xf numFmtId="0" fontId="0" fillId="0" borderId="0" xfId="5" applyFont="1"/>
    <xf numFmtId="0" fontId="9" fillId="0" borderId="14" xfId="11" applyFont="1" applyFill="1" applyBorder="1" applyAlignment="1">
      <alignment horizontal="left" vertical="center"/>
    </xf>
    <xf numFmtId="0" fontId="1" fillId="0" borderId="0" xfId="5" applyFont="1" applyFill="1" applyBorder="1" applyAlignment="1">
      <alignment horizontal="right"/>
    </xf>
    <xf numFmtId="0" fontId="1" fillId="0" borderId="31" xfId="5" applyFont="1" applyFill="1" applyBorder="1" applyAlignment="1">
      <alignment horizontal="center" vertical="center"/>
    </xf>
    <xf numFmtId="0" fontId="1" fillId="0" borderId="32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vertical="center"/>
    </xf>
    <xf numFmtId="0" fontId="1" fillId="0" borderId="33" xfId="5" applyFont="1" applyFill="1" applyBorder="1" applyAlignment="1">
      <alignment horizontal="center" vertical="center"/>
    </xf>
    <xf numFmtId="0" fontId="1" fillId="0" borderId="34" xfId="5" applyFont="1" applyFill="1" applyBorder="1" applyAlignment="1">
      <alignment horizontal="center" vertical="center"/>
    </xf>
    <xf numFmtId="176" fontId="1" fillId="0" borderId="35" xfId="5" applyNumberFormat="1" applyFont="1" applyFill="1" applyBorder="1" applyAlignment="1">
      <alignment horizontal="right" vertical="center"/>
    </xf>
    <xf numFmtId="176" fontId="1" fillId="0" borderId="18" xfId="5" applyNumberFormat="1" applyFont="1" applyFill="1" applyBorder="1" applyAlignment="1">
      <alignment horizontal="right" vertical="center"/>
    </xf>
    <xf numFmtId="176" fontId="1" fillId="0" borderId="36" xfId="5" applyNumberFormat="1" applyFont="1" applyFill="1" applyBorder="1" applyAlignment="1">
      <alignment horizontal="right" vertical="center"/>
    </xf>
    <xf numFmtId="176" fontId="1" fillId="0" borderId="20" xfId="5" applyNumberFormat="1" applyFont="1" applyFill="1" applyBorder="1" applyAlignment="1">
      <alignment horizontal="right" vertical="center"/>
    </xf>
    <xf numFmtId="176" fontId="1" fillId="0" borderId="34" xfId="5" applyNumberFormat="1" applyFont="1" applyFill="1" applyBorder="1" applyAlignment="1">
      <alignment horizontal="right" vertical="center"/>
    </xf>
    <xf numFmtId="180" fontId="10" fillId="0" borderId="29" xfId="5" applyNumberFormat="1" applyFont="1" applyFill="1" applyBorder="1" applyAlignment="1">
      <alignment horizontal="center" vertical="center"/>
    </xf>
    <xf numFmtId="180" fontId="10" fillId="0" borderId="0" xfId="5" applyNumberFormat="1" applyFont="1" applyFill="1" applyBorder="1" applyAlignment="1">
      <alignment horizontal="center" vertical="center"/>
    </xf>
    <xf numFmtId="180" fontId="10" fillId="0" borderId="13" xfId="5" applyNumberFormat="1" applyFont="1" applyFill="1" applyBorder="1" applyAlignment="1">
      <alignment horizontal="center" vertical="center"/>
    </xf>
    <xf numFmtId="180" fontId="10" fillId="0" borderId="37" xfId="5" applyNumberFormat="1" applyFont="1" applyFill="1" applyBorder="1" applyAlignment="1">
      <alignment horizontal="center" vertical="center"/>
    </xf>
    <xf numFmtId="176" fontId="1" fillId="0" borderId="38" xfId="5" applyNumberFormat="1" applyFont="1" applyFill="1" applyBorder="1" applyAlignment="1">
      <alignment horizontal="right" vertical="center"/>
    </xf>
    <xf numFmtId="180" fontId="10" fillId="0" borderId="14" xfId="5" applyNumberFormat="1" applyFont="1" applyFill="1" applyBorder="1" applyAlignment="1">
      <alignment horizontal="center" vertical="center"/>
    </xf>
    <xf numFmtId="180" fontId="10" fillId="0" borderId="28" xfId="5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vertical="center"/>
    </xf>
    <xf numFmtId="0" fontId="1" fillId="0" borderId="20" xfId="5" applyFont="1" applyFill="1" applyBorder="1" applyAlignment="1">
      <alignment horizontal="center" vertical="center" wrapText="1"/>
    </xf>
    <xf numFmtId="180" fontId="1" fillId="0" borderId="39" xfId="5" applyNumberFormat="1" applyFont="1" applyFill="1" applyBorder="1" applyAlignment="1">
      <alignment horizontal="right" vertical="center"/>
    </xf>
    <xf numFmtId="180" fontId="1" fillId="0" borderId="36" xfId="5" applyNumberFormat="1" applyFont="1" applyFill="1" applyBorder="1" applyAlignment="1">
      <alignment horizontal="center" vertical="center"/>
    </xf>
    <xf numFmtId="180" fontId="1" fillId="0" borderId="40" xfId="5" applyNumberFormat="1" applyFont="1" applyFill="1" applyBorder="1" applyAlignment="1">
      <alignment horizontal="center" vertical="center"/>
    </xf>
    <xf numFmtId="180" fontId="1" fillId="0" borderId="41" xfId="5" applyNumberFormat="1" applyFont="1" applyFill="1" applyBorder="1" applyAlignment="1">
      <alignment horizontal="center" vertical="center"/>
    </xf>
    <xf numFmtId="0" fontId="1" fillId="0" borderId="17" xfId="5" applyFont="1" applyBorder="1" applyAlignment="1">
      <alignment horizontal="center" vertical="center" wrapText="1"/>
    </xf>
    <xf numFmtId="176" fontId="10" fillId="0" borderId="42" xfId="5" applyNumberFormat="1" applyFont="1" applyFill="1" applyBorder="1" applyAlignment="1">
      <alignment horizontal="center" vertical="center"/>
    </xf>
    <xf numFmtId="0" fontId="1" fillId="0" borderId="43" xfId="5" applyFont="1" applyBorder="1" applyAlignment="1">
      <alignment horizontal="right" vertical="center"/>
    </xf>
    <xf numFmtId="180" fontId="1" fillId="0" borderId="38" xfId="5" applyNumberFormat="1" applyFont="1" applyFill="1" applyBorder="1" applyAlignment="1">
      <alignment horizontal="center" vertical="center"/>
    </xf>
    <xf numFmtId="180" fontId="1" fillId="0" borderId="44" xfId="5" applyNumberFormat="1" applyFont="1" applyFill="1" applyBorder="1" applyAlignment="1">
      <alignment horizontal="center" vertical="center"/>
    </xf>
    <xf numFmtId="180" fontId="1" fillId="0" borderId="45" xfId="5" applyNumberFormat="1" applyFont="1" applyFill="1" applyBorder="1" applyAlignment="1">
      <alignment horizontal="center" vertical="center"/>
    </xf>
    <xf numFmtId="176" fontId="10" fillId="0" borderId="15" xfId="5" applyNumberFormat="1" applyFont="1" applyFill="1" applyBorder="1" applyAlignment="1">
      <alignment horizontal="center" vertical="center"/>
    </xf>
    <xf numFmtId="176" fontId="10" fillId="0" borderId="16" xfId="5" applyNumberFormat="1" applyFont="1" applyFill="1" applyBorder="1" applyAlignment="1">
      <alignment horizontal="center" vertical="center"/>
    </xf>
    <xf numFmtId="176" fontId="10" fillId="0" borderId="17" xfId="5" applyNumberFormat="1" applyFont="1" applyFill="1" applyBorder="1" applyAlignment="1">
      <alignment horizontal="center" vertical="center"/>
    </xf>
    <xf numFmtId="176" fontId="10" fillId="0" borderId="32" xfId="5" applyNumberFormat="1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right" vertical="center"/>
    </xf>
    <xf numFmtId="0" fontId="1" fillId="0" borderId="46" xfId="5" applyFont="1" applyFill="1" applyBorder="1" applyAlignment="1">
      <alignment vertical="center"/>
    </xf>
    <xf numFmtId="0" fontId="1" fillId="0" borderId="23" xfId="5" applyFont="1" applyBorder="1" applyAlignment="1">
      <alignment horizontal="center" vertical="center" wrapText="1"/>
    </xf>
    <xf numFmtId="176" fontId="10" fillId="0" borderId="47" xfId="5" applyNumberFormat="1" applyFont="1" applyFill="1" applyBorder="1" applyAlignment="1">
      <alignment horizontal="center" vertical="center"/>
    </xf>
    <xf numFmtId="176" fontId="10" fillId="0" borderId="22" xfId="5" applyNumberFormat="1" applyFont="1" applyFill="1" applyBorder="1" applyAlignment="1">
      <alignment horizontal="center" vertical="center"/>
    </xf>
    <xf numFmtId="176" fontId="10" fillId="0" borderId="21" xfId="5" applyNumberFormat="1" applyFont="1" applyFill="1" applyBorder="1" applyAlignment="1">
      <alignment horizontal="center" vertical="center"/>
    </xf>
    <xf numFmtId="180" fontId="1" fillId="0" borderId="48" xfId="5" applyNumberFormat="1" applyFont="1" applyFill="1" applyBorder="1" applyAlignment="1">
      <alignment horizontal="center" vertical="center"/>
    </xf>
    <xf numFmtId="176" fontId="10" fillId="0" borderId="23" xfId="5" applyNumberFormat="1" applyFont="1" applyFill="1" applyBorder="1" applyAlignment="1">
      <alignment horizontal="center" vertical="center"/>
    </xf>
    <xf numFmtId="176" fontId="10" fillId="0" borderId="49" xfId="5" applyNumberFormat="1" applyFont="1" applyFill="1" applyBorder="1" applyAlignment="1">
      <alignment horizontal="center" vertical="center"/>
    </xf>
    <xf numFmtId="0" fontId="1" fillId="0" borderId="14" xfId="5" applyFont="1" applyFill="1" applyBorder="1" applyAlignment="1">
      <alignment horizontal="center" vertical="center" wrapText="1"/>
    </xf>
    <xf numFmtId="176" fontId="1" fillId="0" borderId="29" xfId="5" applyNumberFormat="1" applyFont="1" applyFill="1" applyBorder="1" applyAlignment="1">
      <alignment horizontal="right" vertical="center"/>
    </xf>
    <xf numFmtId="176" fontId="1" fillId="0" borderId="0" xfId="5" applyNumberFormat="1" applyFont="1" applyFill="1" applyBorder="1" applyAlignment="1">
      <alignment horizontal="right" vertical="center"/>
    </xf>
    <xf numFmtId="176" fontId="1" fillId="0" borderId="13" xfId="5" applyNumberFormat="1" applyFont="1" applyFill="1" applyBorder="1" applyAlignment="1">
      <alignment horizontal="right" vertical="center"/>
    </xf>
    <xf numFmtId="176" fontId="1" fillId="0" borderId="12" xfId="5" applyNumberFormat="1" applyFont="1" applyFill="1" applyBorder="1" applyAlignment="1">
      <alignment horizontal="right" vertical="center"/>
    </xf>
    <xf numFmtId="176" fontId="1" fillId="0" borderId="50" xfId="5" applyNumberFormat="1" applyFont="1" applyFill="1" applyBorder="1" applyAlignment="1">
      <alignment horizontal="center" vertical="center"/>
    </xf>
    <xf numFmtId="176" fontId="1" fillId="0" borderId="51" xfId="5" applyNumberFormat="1" applyFont="1" applyFill="1" applyBorder="1" applyAlignment="1">
      <alignment horizontal="center" vertical="center"/>
    </xf>
    <xf numFmtId="180" fontId="1" fillId="0" borderId="51" xfId="5" applyNumberFormat="1" applyFont="1" applyFill="1" applyBorder="1" applyAlignment="1">
      <alignment horizontal="center" vertical="center"/>
    </xf>
    <xf numFmtId="176" fontId="1" fillId="0" borderId="52" xfId="5" applyNumberFormat="1" applyFont="1" applyFill="1" applyBorder="1" applyAlignment="1">
      <alignment horizontal="center" vertical="center"/>
    </xf>
    <xf numFmtId="176" fontId="1" fillId="0" borderId="14" xfId="5" applyNumberFormat="1" applyFont="1" applyFill="1" applyBorder="1" applyAlignment="1">
      <alignment horizontal="right" vertical="center"/>
    </xf>
    <xf numFmtId="176" fontId="1" fillId="0" borderId="28" xfId="5" applyNumberFormat="1" applyFont="1" applyFill="1" applyBorder="1" applyAlignment="1">
      <alignment horizontal="right" vertical="center"/>
    </xf>
    <xf numFmtId="176" fontId="10" fillId="0" borderId="53" xfId="5" applyNumberFormat="1" applyFont="1" applyFill="1" applyBorder="1" applyAlignment="1">
      <alignment horizontal="center" vertical="center"/>
    </xf>
    <xf numFmtId="176" fontId="1" fillId="0" borderId="54" xfId="5" applyNumberFormat="1" applyFont="1" applyFill="1" applyBorder="1" applyAlignment="1">
      <alignment horizontal="center" vertical="center"/>
    </xf>
    <xf numFmtId="176" fontId="1" fillId="0" borderId="48" xfId="5" applyNumberFormat="1" applyFont="1" applyFill="1" applyBorder="1" applyAlignment="1">
      <alignment horizontal="center" vertical="center"/>
    </xf>
    <xf numFmtId="176" fontId="1" fillId="0" borderId="55" xfId="5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6" fontId="4" fillId="0" borderId="0" xfId="5" applyNumberFormat="1" applyFont="1" applyFill="1" applyAlignment="1">
      <alignment vertical="center"/>
    </xf>
    <xf numFmtId="49" fontId="4" fillId="2" borderId="0" xfId="8" applyNumberFormat="1" applyFont="1" applyFill="1" applyAlignment="1">
      <alignment vertical="center"/>
    </xf>
    <xf numFmtId="49" fontId="4" fillId="2" borderId="0" xfId="8" applyNumberFormat="1" applyFont="1" applyFill="1" applyAlignment="1">
      <alignment horizontal="center" vertical="center"/>
    </xf>
    <xf numFmtId="0" fontId="9" fillId="2" borderId="0" xfId="7" applyFont="1" applyFill="1">
      <alignment vertical="center"/>
    </xf>
    <xf numFmtId="0" fontId="15" fillId="2" borderId="0" xfId="8" applyFont="1" applyFill="1" applyAlignment="1">
      <alignment vertical="center"/>
    </xf>
    <xf numFmtId="0" fontId="5" fillId="2" borderId="0" xfId="8" applyFont="1" applyFill="1" applyBorder="1" applyAlignment="1">
      <alignment vertical="center"/>
    </xf>
    <xf numFmtId="0" fontId="4" fillId="2" borderId="0" xfId="8" applyFont="1" applyFill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1" fillId="2" borderId="0" xfId="8" applyFont="1" applyFill="1" applyBorder="1" applyAlignment="1">
      <alignment vertical="center"/>
    </xf>
    <xf numFmtId="0" fontId="1" fillId="2" borderId="25" xfId="8" applyFont="1" applyFill="1" applyBorder="1" applyAlignment="1">
      <alignment horizontal="center" vertical="center"/>
    </xf>
    <xf numFmtId="0" fontId="1" fillId="2" borderId="26" xfId="8" applyFont="1" applyFill="1" applyBorder="1" applyAlignment="1">
      <alignment vertical="center"/>
    </xf>
    <xf numFmtId="38" fontId="1" fillId="2" borderId="25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9" xfId="8" applyFont="1" applyFill="1" applyBorder="1" applyAlignment="1">
      <alignment vertical="center"/>
    </xf>
    <xf numFmtId="0" fontId="1" fillId="2" borderId="10" xfId="8" applyFont="1" applyFill="1" applyBorder="1" applyAlignment="1">
      <alignment horizontal="left" vertical="center"/>
    </xf>
    <xf numFmtId="0" fontId="1" fillId="2" borderId="9" xfId="8" applyFont="1" applyFill="1" applyBorder="1" applyAlignment="1">
      <alignment horizontal="left" vertical="center"/>
    </xf>
    <xf numFmtId="0" fontId="1" fillId="2" borderId="2" xfId="8" applyFont="1" applyFill="1" applyBorder="1" applyAlignment="1">
      <alignment horizontal="left" vertical="center"/>
    </xf>
    <xf numFmtId="0" fontId="1" fillId="2" borderId="1" xfId="8" applyFont="1" applyFill="1" applyBorder="1" applyAlignment="1">
      <alignment horizontal="left" vertical="center"/>
    </xf>
    <xf numFmtId="0" fontId="1" fillId="2" borderId="24" xfId="8" applyFont="1" applyFill="1" applyBorder="1" applyAlignment="1">
      <alignment horizontal="left" vertical="center"/>
    </xf>
    <xf numFmtId="0" fontId="1" fillId="2" borderId="27" xfId="8" applyFont="1" applyFill="1" applyBorder="1" applyAlignment="1">
      <alignment horizontal="left" vertical="center"/>
    </xf>
    <xf numFmtId="0" fontId="1" fillId="2" borderId="11" xfId="8" applyFont="1" applyFill="1" applyBorder="1" applyAlignment="1">
      <alignment horizontal="left" vertical="center"/>
    </xf>
    <xf numFmtId="0" fontId="1" fillId="2" borderId="1" xfId="8" applyFont="1" applyFill="1" applyBorder="1" applyAlignment="1">
      <alignment vertical="center"/>
    </xf>
    <xf numFmtId="0" fontId="1" fillId="2" borderId="24" xfId="8" applyFont="1" applyFill="1" applyBorder="1" applyAlignment="1">
      <alignment horizontal="center" vertical="center"/>
    </xf>
    <xf numFmtId="0" fontId="1" fillId="2" borderId="28" xfId="8" applyFont="1" applyFill="1" applyBorder="1" applyAlignment="1">
      <alignment vertical="center"/>
    </xf>
    <xf numFmtId="0" fontId="1" fillId="2" borderId="24" xfId="11" applyFont="1" applyFill="1" applyBorder="1" applyAlignment="1">
      <alignment vertical="center"/>
    </xf>
    <xf numFmtId="0" fontId="1" fillId="2" borderId="12" xfId="8" applyFont="1" applyFill="1" applyBorder="1" applyAlignment="1">
      <alignment vertical="center"/>
    </xf>
    <xf numFmtId="0" fontId="1" fillId="2" borderId="13" xfId="8" applyFont="1" applyFill="1" applyBorder="1" applyAlignment="1">
      <alignment horizontal="left" vertical="center"/>
    </xf>
    <xf numFmtId="0" fontId="1" fillId="2" borderId="12" xfId="8" applyFont="1" applyFill="1" applyBorder="1" applyAlignment="1">
      <alignment horizontal="left" vertical="center"/>
    </xf>
    <xf numFmtId="0" fontId="1" fillId="2" borderId="0" xfId="8" applyFont="1" applyFill="1" applyBorder="1" applyAlignment="1">
      <alignment horizontal="left" vertical="center"/>
    </xf>
    <xf numFmtId="0" fontId="1" fillId="2" borderId="3" xfId="8" applyFont="1" applyFill="1" applyBorder="1" applyAlignment="1">
      <alignment horizontal="left" vertical="center"/>
    </xf>
    <xf numFmtId="0" fontId="1" fillId="2" borderId="29" xfId="8" applyFont="1" applyFill="1" applyBorder="1" applyAlignment="1">
      <alignment horizontal="left" vertical="center"/>
    </xf>
    <xf numFmtId="0" fontId="1" fillId="2" borderId="14" xfId="8" applyFont="1" applyFill="1" applyBorder="1" applyAlignment="1">
      <alignment horizontal="left" vertical="center"/>
    </xf>
    <xf numFmtId="0" fontId="1" fillId="2" borderId="3" xfId="8" applyFont="1" applyFill="1" applyBorder="1" applyAlignment="1">
      <alignment vertical="center"/>
    </xf>
    <xf numFmtId="0" fontId="4" fillId="2" borderId="0" xfId="8" applyFont="1" applyFill="1" applyAlignment="1">
      <alignment horizontal="left" vertical="center"/>
    </xf>
    <xf numFmtId="38" fontId="1" fillId="2" borderId="0" xfId="1" applyFont="1" applyFill="1" applyBorder="1" applyAlignment="1">
      <alignment vertical="center"/>
    </xf>
    <xf numFmtId="38" fontId="1" fillId="2" borderId="12" xfId="1" applyFont="1" applyFill="1" applyBorder="1" applyAlignment="1">
      <alignment vertical="center"/>
    </xf>
    <xf numFmtId="38" fontId="1" fillId="2" borderId="3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0" fontId="5" fillId="2" borderId="0" xfId="11" applyFont="1" applyFill="1" applyBorder="1" applyAlignment="1">
      <alignment horizontal="left" vertical="center"/>
    </xf>
    <xf numFmtId="0" fontId="1" fillId="2" borderId="31" xfId="8" applyFont="1" applyFill="1" applyBorder="1" applyAlignment="1">
      <alignment vertical="center"/>
    </xf>
    <xf numFmtId="0" fontId="1" fillId="2" borderId="32" xfId="8" applyFont="1" applyFill="1" applyBorder="1" applyAlignment="1">
      <alignment vertical="center"/>
    </xf>
    <xf numFmtId="0" fontId="1" fillId="2" borderId="15" xfId="8" applyFont="1" applyFill="1" applyBorder="1" applyAlignment="1">
      <alignment vertical="center"/>
    </xf>
    <xf numFmtId="0" fontId="1" fillId="2" borderId="37" xfId="8" applyFont="1" applyFill="1" applyBorder="1" applyAlignment="1">
      <alignment vertical="center"/>
    </xf>
    <xf numFmtId="0" fontId="1" fillId="2" borderId="16" xfId="8" applyFont="1" applyFill="1" applyBorder="1" applyAlignment="1">
      <alignment horizontal="left" vertical="center"/>
    </xf>
    <xf numFmtId="0" fontId="1" fillId="2" borderId="37" xfId="8" applyFont="1" applyFill="1" applyBorder="1" applyAlignment="1">
      <alignment horizontal="left" vertical="center"/>
    </xf>
    <xf numFmtId="0" fontId="1" fillId="2" borderId="15" xfId="8" applyFont="1" applyFill="1" applyBorder="1" applyAlignment="1">
      <alignment horizontal="left" vertical="center"/>
    </xf>
    <xf numFmtId="0" fontId="1" fillId="2" borderId="4" xfId="8" applyFont="1" applyFill="1" applyBorder="1" applyAlignment="1">
      <alignment horizontal="left" vertical="center"/>
    </xf>
    <xf numFmtId="0" fontId="1" fillId="2" borderId="33" xfId="8" applyFont="1" applyFill="1" applyBorder="1" applyAlignment="1">
      <alignment horizontal="center" vertical="center"/>
    </xf>
    <xf numFmtId="0" fontId="1" fillId="2" borderId="34" xfId="8" applyFont="1" applyFill="1" applyBorder="1" applyAlignment="1">
      <alignment horizontal="center" vertical="center"/>
    </xf>
    <xf numFmtId="0" fontId="1" fillId="2" borderId="33" xfId="8" applyFont="1" applyFill="1" applyBorder="1" applyAlignment="1">
      <alignment vertical="center"/>
    </xf>
    <xf numFmtId="176" fontId="1" fillId="2" borderId="6" xfId="8" applyNumberFormat="1" applyFont="1" applyFill="1" applyBorder="1" applyAlignment="1">
      <alignment horizontal="center" vertical="center"/>
    </xf>
    <xf numFmtId="176" fontId="1" fillId="2" borderId="19" xfId="8" applyNumberFormat="1" applyFont="1" applyFill="1" applyBorder="1" applyAlignment="1">
      <alignment horizontal="right" vertical="center"/>
    </xf>
    <xf numFmtId="176" fontId="1" fillId="2" borderId="0" xfId="8" applyNumberFormat="1" applyFont="1" applyFill="1" applyBorder="1" applyAlignment="1">
      <alignment horizontal="right" vertical="center"/>
    </xf>
    <xf numFmtId="176" fontId="1" fillId="2" borderId="35" xfId="8" applyNumberFormat="1" applyFont="1" applyFill="1" applyBorder="1" applyAlignment="1">
      <alignment horizontal="right" vertical="center"/>
    </xf>
    <xf numFmtId="0" fontId="1" fillId="2" borderId="0" xfId="8" applyFont="1" applyFill="1" applyBorder="1" applyAlignment="1">
      <alignment horizontal="right" vertical="center"/>
    </xf>
    <xf numFmtId="0" fontId="1" fillId="2" borderId="46" xfId="8" applyFont="1" applyFill="1" applyBorder="1" applyAlignment="1">
      <alignment horizontal="center" vertical="center"/>
    </xf>
    <xf numFmtId="0" fontId="1" fillId="2" borderId="49" xfId="8" applyFont="1" applyFill="1" applyBorder="1" applyAlignment="1">
      <alignment horizontal="center" vertical="center"/>
    </xf>
    <xf numFmtId="0" fontId="10" fillId="2" borderId="46" xfId="8" applyFont="1" applyFill="1" applyBorder="1" applyAlignment="1">
      <alignment vertical="center"/>
    </xf>
    <xf numFmtId="179" fontId="10" fillId="2" borderId="21" xfId="8" applyNumberFormat="1" applyFont="1" applyFill="1" applyBorder="1" applyAlignment="1">
      <alignment horizontal="center" vertical="center"/>
    </xf>
    <xf numFmtId="179" fontId="10" fillId="2" borderId="24" xfId="8" applyNumberFormat="1" applyFont="1" applyFill="1" applyBorder="1" applyAlignment="1">
      <alignment horizontal="center" vertical="center"/>
    </xf>
    <xf numFmtId="179" fontId="10" fillId="2" borderId="47" xfId="8" applyNumberFormat="1" applyFont="1" applyFill="1" applyBorder="1" applyAlignment="1">
      <alignment horizontal="center" vertical="center"/>
    </xf>
    <xf numFmtId="179" fontId="10" fillId="2" borderId="23" xfId="8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>
      <alignment vertical="center"/>
    </xf>
    <xf numFmtId="49" fontId="0" fillId="0" borderId="0" xfId="3" applyNumberFormat="1" applyFont="1" applyFill="1" applyAlignment="1">
      <alignment vertical="center"/>
    </xf>
    <xf numFmtId="49" fontId="0" fillId="0" borderId="0" xfId="4" applyNumberFormat="1" applyFo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0" xfId="6" applyFo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38" fontId="1" fillId="0" borderId="58" xfId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38" fontId="1" fillId="0" borderId="13" xfId="1" applyFont="1" applyFill="1" applyBorder="1" applyAlignment="1">
      <alignment vertical="center"/>
    </xf>
    <xf numFmtId="0" fontId="1" fillId="0" borderId="59" xfId="11" applyFont="1" applyFill="1" applyBorder="1" applyAlignment="1">
      <alignment vertical="center"/>
    </xf>
    <xf numFmtId="0" fontId="0" fillId="0" borderId="0" xfId="0" applyFont="1" applyAlignment="1"/>
    <xf numFmtId="0" fontId="1" fillId="0" borderId="59" xfId="11" applyFont="1" applyFill="1" applyBorder="1" applyAlignment="1">
      <alignment horizontal="left" vertical="center"/>
    </xf>
    <xf numFmtId="0" fontId="1" fillId="0" borderId="12" xfId="11" applyFont="1" applyFill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9" fillId="0" borderId="59" xfId="1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60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61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19" xfId="0" applyNumberFormat="1" applyFont="1" applyFill="1" applyBorder="1" applyAlignment="1">
      <alignment horizontal="right" vertical="center"/>
    </xf>
    <xf numFmtId="178" fontId="0" fillId="0" borderId="18" xfId="0" applyNumberFormat="1" applyFont="1" applyFill="1" applyBorder="1" applyAlignment="1">
      <alignment horizontal="right" vertical="center"/>
    </xf>
    <xf numFmtId="176" fontId="0" fillId="0" borderId="62" xfId="0" applyNumberFormat="1" applyFont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36" xfId="0" applyNumberFormat="1" applyFont="1" applyFill="1" applyBorder="1" applyAlignment="1">
      <alignment horizontal="right" vertical="center"/>
    </xf>
    <xf numFmtId="176" fontId="0" fillId="0" borderId="2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38" fontId="1" fillId="2" borderId="0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2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38" fontId="10" fillId="0" borderId="21" xfId="0" applyNumberFormat="1" applyFont="1" applyFill="1" applyBorder="1" applyAlignment="1">
      <alignment horizontal="center" vertical="center"/>
    </xf>
    <xf numFmtId="38" fontId="10" fillId="0" borderId="53" xfId="0" applyNumberFormat="1" applyFont="1" applyBorder="1" applyAlignment="1">
      <alignment horizontal="center" vertical="center"/>
    </xf>
    <xf numFmtId="38" fontId="10" fillId="0" borderId="8" xfId="0" applyNumberFormat="1" applyFont="1" applyBorder="1" applyAlignment="1">
      <alignment horizontal="center" vertical="center"/>
    </xf>
    <xf numFmtId="38" fontId="10" fillId="0" borderId="22" xfId="0" applyNumberFormat="1" applyFont="1" applyBorder="1" applyAlignment="1">
      <alignment horizontal="center" vertical="center"/>
    </xf>
    <xf numFmtId="176" fontId="0" fillId="0" borderId="48" xfId="0" applyNumberFormat="1" applyFont="1" applyFill="1" applyBorder="1" applyAlignment="1">
      <alignment horizontal="right" vertical="center"/>
    </xf>
    <xf numFmtId="38" fontId="10" fillId="0" borderId="23" xfId="0" applyNumberFormat="1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2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176" fontId="0" fillId="0" borderId="57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0" fillId="0" borderId="9" xfId="0" applyNumberFormat="1" applyFont="1" applyBorder="1" applyAlignment="1">
      <alignment horizontal="right" vertical="center"/>
    </xf>
    <xf numFmtId="176" fontId="0" fillId="0" borderId="11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38" fontId="10" fillId="0" borderId="60" xfId="0" applyNumberFormat="1" applyFont="1" applyBorder="1" applyAlignment="1">
      <alignment horizontal="center" vertical="center"/>
    </xf>
    <xf numFmtId="38" fontId="10" fillId="0" borderId="15" xfId="0" applyNumberFormat="1" applyFont="1" applyBorder="1" applyAlignment="1">
      <alignment vertical="center"/>
    </xf>
    <xf numFmtId="38" fontId="10" fillId="0" borderId="37" xfId="0" applyNumberFormat="1" applyFont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8" fontId="0" fillId="0" borderId="35" xfId="0" applyNumberFormat="1" applyFont="1" applyBorder="1" applyAlignment="1">
      <alignment horizontal="right" vertical="center"/>
    </xf>
    <xf numFmtId="38" fontId="0" fillId="0" borderId="36" xfId="0" applyNumberFormat="1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38" fontId="10" fillId="0" borderId="47" xfId="0" applyNumberFormat="1" applyFont="1" applyBorder="1" applyAlignment="1">
      <alignment horizontal="center" vertical="center"/>
    </xf>
    <xf numFmtId="38" fontId="0" fillId="0" borderId="48" xfId="0" applyNumberFormat="1" applyFont="1" applyFill="1" applyBorder="1" applyAlignment="1">
      <alignment horizontal="center" vertical="center"/>
    </xf>
  </cellXfs>
  <cellStyles count="13">
    <cellStyle name="桁区切り 2" xfId="1"/>
    <cellStyle name="標準" xfId="0" builtinId="0"/>
    <cellStyle name="標準 2" xfId="2"/>
    <cellStyle name="標準 2 3" xfId="3"/>
    <cellStyle name="標準 4" xfId="4"/>
    <cellStyle name="標準 5" xfId="5"/>
    <cellStyle name="標準 6" xfId="6"/>
    <cellStyle name="標準 7" xfId="7"/>
    <cellStyle name="標準 8" xfId="8"/>
    <cellStyle name="標準 9" xfId="9"/>
    <cellStyle name="標準_03.04.01.財務諸表雛形_様式_桜内案１_コピー03　普通会計４表2006.12.23_仕訳" xfId="10"/>
    <cellStyle name="標準_別冊１　Ｐ2～Ｐ5　普通会計４表20070113_仕訳" xfId="11"/>
    <cellStyle name="桁区切り" xfId="1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1.xml" Id="rId6" /><Relationship Type="http://schemas.openxmlformats.org/officeDocument/2006/relationships/theme" Target="theme/theme1.xml" Id="rId7" /><Relationship Type="http://schemas.openxmlformats.org/officeDocument/2006/relationships/sharedStrings" Target="sharedStrings.xml" Id="rId8" /><Relationship Type="http://schemas.openxmlformats.org/officeDocument/2006/relationships/styles" Target="styles.xml" Id="rId9" /></Relationships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AE85"/>
  <sheetViews>
    <sheetView showGridLines="0" tabSelected="1" zoomScale="85" zoomScaleNormal="85" zoomScaleSheetLayoutView="85" workbookViewId="0"/>
  </sheetViews>
  <sheetFormatPr defaultRowHeight="12.75"/>
  <cols>
    <col min="1" max="2" width="9" style="1" hidden="1" customWidth="1"/>
    <col min="3" max="3" width="0.625" style="2" customWidth="1"/>
    <col min="4" max="14" width="2.125" style="2" customWidth="1"/>
    <col min="15" max="15" width="6" style="2" customWidth="1"/>
    <col min="16" max="16" width="22.375" style="2" customWidth="1"/>
    <col min="17" max="17" width="3.375" style="2" bestFit="1" customWidth="1"/>
    <col min="18" max="19" width="2.125" style="2" customWidth="1"/>
    <col min="20" max="24" width="3.875" style="2" customWidth="1"/>
    <col min="25" max="25" width="3.125" style="2" customWidth="1"/>
    <col min="26" max="26" width="24.125" style="2" bestFit="1" customWidth="1"/>
    <col min="27" max="27" width="3.125" style="2" customWidth="1"/>
    <col min="28" max="28" width="0.625" style="2" customWidth="1"/>
    <col min="29" max="29" width="9" style="2" customWidth="1"/>
    <col min="30" max="31" width="9" style="2" hidden="1" customWidth="1"/>
    <col min="32" max="16384" width="9" style="2" customWidth="1"/>
  </cols>
  <sheetData>
    <row r="1" spans="1:31">
      <c r="D1" s="2" t="s">
        <v>246</v>
      </c>
    </row>
    <row r="2" spans="1:31">
      <c r="D2" s="2" t="s">
        <v>88</v>
      </c>
    </row>
    <row r="3" spans="1:31">
      <c r="D3" s="2" t="s">
        <v>352</v>
      </c>
    </row>
    <row r="4" spans="1:31">
      <c r="D4" s="2" t="s">
        <v>366</v>
      </c>
    </row>
    <row r="5" spans="1:31">
      <c r="D5" s="2" t="s">
        <v>160</v>
      </c>
    </row>
    <row r="6" spans="1:31">
      <c r="D6" s="2" t="s">
        <v>367</v>
      </c>
    </row>
    <row r="7" spans="1:31">
      <c r="D7" s="2" t="s">
        <v>368</v>
      </c>
    </row>
    <row r="8" spans="1:31" s="3" customFormat="1" ht="13.5">
      <c r="A8" s="6"/>
      <c r="B8" s="9"/>
      <c r="C8" s="9"/>
      <c r="D8" s="9"/>
      <c r="E8" s="9"/>
      <c r="F8" s="9"/>
      <c r="G8" s="9"/>
      <c r="H8" s="9"/>
      <c r="I8" s="25"/>
      <c r="J8" s="25"/>
      <c r="K8" s="25"/>
      <c r="L8" s="25"/>
      <c r="M8" s="25"/>
      <c r="N8" s="25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31" ht="23.25" customHeight="1">
      <c r="C9" s="10"/>
      <c r="D9" s="11" t="s">
        <v>114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31" ht="21" customHeight="1">
      <c r="D10" s="12" t="s">
        <v>228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31" s="4" customFormat="1" ht="16.5" customHeight="1">
      <c r="A11" s="7"/>
      <c r="B11" s="7"/>
      <c r="D11" s="1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54" t="s">
        <v>369</v>
      </c>
      <c r="AB11" s="4"/>
    </row>
    <row r="12" spans="1:31" s="5" customFormat="1" ht="14.25" customHeight="1">
      <c r="A12" s="8" t="s">
        <v>347</v>
      </c>
      <c r="B12" s="8" t="s">
        <v>270</v>
      </c>
      <c r="D12" s="14" t="s">
        <v>3</v>
      </c>
      <c r="E12" s="19"/>
      <c r="F12" s="19"/>
      <c r="G12" s="19"/>
      <c r="H12" s="19"/>
      <c r="I12" s="19"/>
      <c r="J12" s="19"/>
      <c r="K12" s="26"/>
      <c r="L12" s="26"/>
      <c r="M12" s="26"/>
      <c r="N12" s="26"/>
      <c r="O12" s="26"/>
      <c r="P12" s="30" t="s">
        <v>348</v>
      </c>
      <c r="Q12" s="34"/>
      <c r="R12" s="19" t="s">
        <v>3</v>
      </c>
      <c r="S12" s="19"/>
      <c r="T12" s="19"/>
      <c r="U12" s="19"/>
      <c r="V12" s="19"/>
      <c r="W12" s="19"/>
      <c r="X12" s="19"/>
      <c r="Y12" s="19"/>
      <c r="Z12" s="30" t="s">
        <v>348</v>
      </c>
      <c r="AA12" s="34"/>
    </row>
    <row r="13" spans="1:31" ht="14.65" customHeight="1">
      <c r="D13" s="15" t="s">
        <v>349</v>
      </c>
      <c r="E13" s="20"/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31"/>
      <c r="Q13" s="35"/>
      <c r="R13" s="21" t="s">
        <v>350</v>
      </c>
      <c r="S13" s="21"/>
      <c r="T13" s="21"/>
      <c r="U13" s="21"/>
      <c r="V13" s="21"/>
      <c r="W13" s="21"/>
      <c r="X13" s="21"/>
      <c r="Y13" s="20"/>
      <c r="Z13" s="50"/>
      <c r="AA13" s="55"/>
    </row>
    <row r="14" spans="1:31" ht="14.65" customHeight="1">
      <c r="A14" s="1" t="s">
        <v>20</v>
      </c>
      <c r="B14" s="1" t="s">
        <v>166</v>
      </c>
      <c r="D14" s="16"/>
      <c r="E14" s="21" t="s">
        <v>24</v>
      </c>
      <c r="F14" s="21"/>
      <c r="G14" s="21"/>
      <c r="H14" s="21"/>
      <c r="I14" s="21"/>
      <c r="J14" s="21"/>
      <c r="K14" s="20"/>
      <c r="L14" s="20"/>
      <c r="M14" s="20"/>
      <c r="N14" s="20"/>
      <c r="O14" s="20"/>
      <c r="P14" s="32">
        <v>62951826</v>
      </c>
      <c r="Q14" s="36"/>
      <c r="R14" s="21"/>
      <c r="S14" s="21" t="s">
        <v>167</v>
      </c>
      <c r="T14" s="21"/>
      <c r="U14" s="21"/>
      <c r="V14" s="21"/>
      <c r="W14" s="21"/>
      <c r="X14" s="21"/>
      <c r="Y14" s="20"/>
      <c r="Z14" s="32">
        <v>29823765</v>
      </c>
      <c r="AA14" s="56"/>
      <c r="AD14" s="2">
        <f>IF(AND(AD15="-",AD56="-",AD59="-"),"-",SUM(AD15,AD56,AD59))</f>
        <v>62951826334</v>
      </c>
      <c r="AE14" s="2">
        <f>IF(COUNTIF(AE15:AE19,"-")=COUNTA(AE15:AE19),"-",SUM(AE15:AE19))</f>
        <v>29823764577</v>
      </c>
    </row>
    <row r="15" spans="1:31" ht="14.65" customHeight="1">
      <c r="A15" s="1" t="s">
        <v>17</v>
      </c>
      <c r="B15" s="1" t="s">
        <v>168</v>
      </c>
      <c r="D15" s="16"/>
      <c r="E15" s="21"/>
      <c r="F15" s="21" t="s">
        <v>1</v>
      </c>
      <c r="G15" s="21"/>
      <c r="H15" s="21"/>
      <c r="I15" s="21"/>
      <c r="J15" s="21"/>
      <c r="K15" s="20"/>
      <c r="L15" s="20"/>
      <c r="M15" s="20"/>
      <c r="N15" s="20"/>
      <c r="O15" s="20"/>
      <c r="P15" s="32">
        <v>57863441</v>
      </c>
      <c r="Q15" s="36"/>
      <c r="R15" s="21"/>
      <c r="S15" s="21"/>
      <c r="T15" s="21" t="s">
        <v>261</v>
      </c>
      <c r="U15" s="21"/>
      <c r="V15" s="21"/>
      <c r="W15" s="21"/>
      <c r="X15" s="21"/>
      <c r="Y15" s="20"/>
      <c r="Z15" s="32">
        <v>24973231</v>
      </c>
      <c r="AA15" s="56"/>
      <c r="AD15" s="2">
        <f>IF(AND(AD16="-",AD40="-",COUNTIF(AD53:AD55,"-")=COUNTA(AD53:AD55)),"-",SUM(AD16,AD40,AD53:AD55))</f>
        <v>57863440501</v>
      </c>
      <c r="AE15" s="2">
        <v>24973230595</v>
      </c>
    </row>
    <row r="16" spans="1:31" ht="14.65" customHeight="1">
      <c r="A16" s="1" t="s">
        <v>21</v>
      </c>
      <c r="B16" s="1" t="s">
        <v>170</v>
      </c>
      <c r="D16" s="16"/>
      <c r="E16" s="21"/>
      <c r="F16" s="21"/>
      <c r="G16" s="21" t="s">
        <v>7</v>
      </c>
      <c r="H16" s="21"/>
      <c r="I16" s="21"/>
      <c r="J16" s="21"/>
      <c r="K16" s="20"/>
      <c r="L16" s="20"/>
      <c r="M16" s="20"/>
      <c r="N16" s="20"/>
      <c r="O16" s="20"/>
      <c r="P16" s="32">
        <v>34095412</v>
      </c>
      <c r="Q16" s="36"/>
      <c r="R16" s="21"/>
      <c r="S16" s="21"/>
      <c r="T16" s="21" t="s">
        <v>171</v>
      </c>
      <c r="U16" s="21"/>
      <c r="V16" s="21"/>
      <c r="W16" s="21"/>
      <c r="X16" s="21"/>
      <c r="Y16" s="20"/>
      <c r="Z16" s="32">
        <v>0</v>
      </c>
      <c r="AA16" s="56"/>
      <c r="AD16" s="2">
        <f>IF(COUNTIF(AD17:AD39,"-")=COUNTA(AD17:AD39),"-",SUM(AD17:AD39))</f>
        <v>34095411755</v>
      </c>
      <c r="AE16" s="2">
        <v>0</v>
      </c>
    </row>
    <row r="17" spans="1:31" ht="14.65" customHeight="1">
      <c r="A17" s="1" t="s">
        <v>26</v>
      </c>
      <c r="B17" s="1" t="s">
        <v>173</v>
      </c>
      <c r="D17" s="16"/>
      <c r="E17" s="21"/>
      <c r="F17" s="21"/>
      <c r="G17" s="21"/>
      <c r="H17" s="21" t="s">
        <v>33</v>
      </c>
      <c r="I17" s="21"/>
      <c r="J17" s="21"/>
      <c r="K17" s="20"/>
      <c r="L17" s="20"/>
      <c r="M17" s="20"/>
      <c r="N17" s="20"/>
      <c r="O17" s="20"/>
      <c r="P17" s="32">
        <v>14089646</v>
      </c>
      <c r="Q17" s="36"/>
      <c r="R17" s="21"/>
      <c r="S17" s="21"/>
      <c r="T17" s="21" t="s">
        <v>174</v>
      </c>
      <c r="U17" s="21"/>
      <c r="V17" s="21"/>
      <c r="W17" s="21"/>
      <c r="X17" s="21"/>
      <c r="Y17" s="20"/>
      <c r="Z17" s="32">
        <v>3168963</v>
      </c>
      <c r="AA17" s="56"/>
      <c r="AD17" s="2">
        <v>14089645963</v>
      </c>
      <c r="AE17" s="2">
        <v>3168962990</v>
      </c>
    </row>
    <row r="18" spans="1:31" ht="14.65" customHeight="1">
      <c r="A18" s="1" t="s">
        <v>38</v>
      </c>
      <c r="B18" s="1" t="s">
        <v>175</v>
      </c>
      <c r="D18" s="16"/>
      <c r="E18" s="21"/>
      <c r="F18" s="21"/>
      <c r="G18" s="21"/>
      <c r="H18" s="21" t="s">
        <v>15</v>
      </c>
      <c r="I18" s="21"/>
      <c r="J18" s="21"/>
      <c r="K18" s="20"/>
      <c r="L18" s="20"/>
      <c r="M18" s="20"/>
      <c r="N18" s="20"/>
      <c r="O18" s="20"/>
      <c r="P18" s="32">
        <v>0</v>
      </c>
      <c r="Q18" s="36"/>
      <c r="R18" s="21"/>
      <c r="S18" s="21"/>
      <c r="T18" s="21" t="s">
        <v>176</v>
      </c>
      <c r="U18" s="21"/>
      <c r="V18" s="21"/>
      <c r="W18" s="21"/>
      <c r="X18" s="21"/>
      <c r="Y18" s="20"/>
      <c r="Z18" s="32">
        <v>0</v>
      </c>
      <c r="AA18" s="56"/>
      <c r="AD18" s="2">
        <v>0</v>
      </c>
      <c r="AE18" s="2">
        <v>0</v>
      </c>
    </row>
    <row r="19" spans="1:31" ht="14.65" customHeight="1">
      <c r="A19" s="1" t="s">
        <v>8</v>
      </c>
      <c r="B19" s="1" t="s">
        <v>177</v>
      </c>
      <c r="D19" s="16"/>
      <c r="E19" s="21"/>
      <c r="F19" s="21"/>
      <c r="G19" s="21"/>
      <c r="H19" s="21" t="s">
        <v>43</v>
      </c>
      <c r="I19" s="21"/>
      <c r="J19" s="21"/>
      <c r="K19" s="20"/>
      <c r="L19" s="20"/>
      <c r="M19" s="20"/>
      <c r="N19" s="20"/>
      <c r="O19" s="20"/>
      <c r="P19" s="32">
        <v>1050918</v>
      </c>
      <c r="Q19" s="36"/>
      <c r="R19" s="21"/>
      <c r="S19" s="21"/>
      <c r="T19" s="21" t="s">
        <v>65</v>
      </c>
      <c r="U19" s="21"/>
      <c r="V19" s="21"/>
      <c r="W19" s="21"/>
      <c r="X19" s="21"/>
      <c r="Y19" s="20"/>
      <c r="Z19" s="32">
        <v>1681571</v>
      </c>
      <c r="AA19" s="56"/>
      <c r="AD19" s="2">
        <v>1050917550</v>
      </c>
      <c r="AE19" s="2">
        <v>1681570992</v>
      </c>
    </row>
    <row r="20" spans="1:31" ht="14.65" customHeight="1">
      <c r="A20" s="1" t="s">
        <v>44</v>
      </c>
      <c r="B20" s="1" t="s">
        <v>180</v>
      </c>
      <c r="D20" s="16"/>
      <c r="E20" s="21"/>
      <c r="F20" s="21"/>
      <c r="G20" s="21"/>
      <c r="H20" s="21" t="s">
        <v>46</v>
      </c>
      <c r="I20" s="21"/>
      <c r="J20" s="21"/>
      <c r="K20" s="20"/>
      <c r="L20" s="20"/>
      <c r="M20" s="20"/>
      <c r="N20" s="20"/>
      <c r="O20" s="20"/>
      <c r="P20" s="32">
        <v>0</v>
      </c>
      <c r="Q20" s="36"/>
      <c r="R20" s="21"/>
      <c r="S20" s="21" t="s">
        <v>181</v>
      </c>
      <c r="T20" s="21"/>
      <c r="U20" s="21"/>
      <c r="V20" s="21"/>
      <c r="W20" s="21"/>
      <c r="X20" s="21"/>
      <c r="Y20" s="20"/>
      <c r="Z20" s="32">
        <v>2785293</v>
      </c>
      <c r="AA20" s="56" t="s">
        <v>290</v>
      </c>
      <c r="AD20" s="2">
        <v>0</v>
      </c>
      <c r="AE20" s="2">
        <f>IF(COUNTIF(AE21:AE28,"-")=COUNTA(AE21:AE28),"-",SUM(AE21:AE28))</f>
        <v>2785293214</v>
      </c>
    </row>
    <row r="21" spans="1:31" ht="14.65" customHeight="1">
      <c r="A21" s="1" t="s">
        <v>31</v>
      </c>
      <c r="B21" s="1" t="s">
        <v>183</v>
      </c>
      <c r="D21" s="16"/>
      <c r="E21" s="21"/>
      <c r="F21" s="21"/>
      <c r="G21" s="21"/>
      <c r="H21" s="21" t="s">
        <v>29</v>
      </c>
      <c r="I21" s="21"/>
      <c r="J21" s="21"/>
      <c r="K21" s="20"/>
      <c r="L21" s="20"/>
      <c r="M21" s="20"/>
      <c r="N21" s="20"/>
      <c r="O21" s="20"/>
      <c r="P21" s="32">
        <v>42025228</v>
      </c>
      <c r="Q21" s="36"/>
      <c r="R21" s="21"/>
      <c r="S21" s="21"/>
      <c r="T21" s="21" t="s">
        <v>372</v>
      </c>
      <c r="U21" s="21"/>
      <c r="V21" s="21"/>
      <c r="W21" s="21"/>
      <c r="X21" s="21"/>
      <c r="Y21" s="20"/>
      <c r="Z21" s="32">
        <v>2243198</v>
      </c>
      <c r="AA21" s="56"/>
      <c r="AD21" s="2">
        <v>42025228226</v>
      </c>
      <c r="AE21" s="2">
        <v>2243198221</v>
      </c>
    </row>
    <row r="22" spans="1:31" ht="14.65" customHeight="1">
      <c r="A22" s="1" t="s">
        <v>0</v>
      </c>
      <c r="B22" s="1" t="s">
        <v>184</v>
      </c>
      <c r="D22" s="16"/>
      <c r="E22" s="21"/>
      <c r="F22" s="21"/>
      <c r="G22" s="21"/>
      <c r="H22" s="21" t="s">
        <v>47</v>
      </c>
      <c r="I22" s="21"/>
      <c r="J22" s="21"/>
      <c r="K22" s="20"/>
      <c r="L22" s="20"/>
      <c r="M22" s="20"/>
      <c r="N22" s="20"/>
      <c r="O22" s="20"/>
      <c r="P22" s="32">
        <v>-26118190</v>
      </c>
      <c r="Q22" s="36"/>
      <c r="R22" s="21"/>
      <c r="S22" s="21"/>
      <c r="T22" s="21" t="s">
        <v>185</v>
      </c>
      <c r="U22" s="21"/>
      <c r="V22" s="21"/>
      <c r="W22" s="21"/>
      <c r="X22" s="21"/>
      <c r="Y22" s="20"/>
      <c r="Z22" s="32">
        <v>44119</v>
      </c>
      <c r="AA22" s="56"/>
      <c r="AD22" s="2">
        <v>-26118190076</v>
      </c>
      <c r="AE22" s="2">
        <v>44119166</v>
      </c>
    </row>
    <row r="23" spans="1:31" ht="14.65" customHeight="1">
      <c r="A23" s="1" t="s">
        <v>326</v>
      </c>
      <c r="B23" s="1" t="s">
        <v>186</v>
      </c>
      <c r="D23" s="16"/>
      <c r="E23" s="21"/>
      <c r="F23" s="21"/>
      <c r="G23" s="21"/>
      <c r="H23" s="21" t="s">
        <v>9</v>
      </c>
      <c r="I23" s="21"/>
      <c r="J23" s="21"/>
      <c r="K23" s="20"/>
      <c r="L23" s="20"/>
      <c r="M23" s="20"/>
      <c r="N23" s="20"/>
      <c r="O23" s="20"/>
      <c r="P23" s="32">
        <v>0</v>
      </c>
      <c r="Q23" s="36"/>
      <c r="R23" s="21"/>
      <c r="S23" s="21"/>
      <c r="T23" s="21" t="s">
        <v>100</v>
      </c>
      <c r="U23" s="21"/>
      <c r="V23" s="21"/>
      <c r="W23" s="21"/>
      <c r="X23" s="21"/>
      <c r="Y23" s="20"/>
      <c r="Z23" s="32">
        <v>0</v>
      </c>
      <c r="AA23" s="56"/>
      <c r="AD23" s="2">
        <v>0</v>
      </c>
      <c r="AE23" s="2">
        <v>0</v>
      </c>
    </row>
    <row r="24" spans="1:31" ht="14.65" customHeight="1">
      <c r="A24" s="1" t="s">
        <v>48</v>
      </c>
      <c r="B24" s="1" t="s">
        <v>188</v>
      </c>
      <c r="D24" s="16"/>
      <c r="E24" s="21"/>
      <c r="F24" s="21"/>
      <c r="G24" s="21"/>
      <c r="H24" s="21" t="s">
        <v>50</v>
      </c>
      <c r="I24" s="21"/>
      <c r="J24" s="21"/>
      <c r="K24" s="20"/>
      <c r="L24" s="20"/>
      <c r="M24" s="20"/>
      <c r="N24" s="20"/>
      <c r="O24" s="20"/>
      <c r="P24" s="32">
        <v>7078869</v>
      </c>
      <c r="Q24" s="36"/>
      <c r="R24" s="20"/>
      <c r="S24" s="21"/>
      <c r="T24" s="21" t="s">
        <v>28</v>
      </c>
      <c r="U24" s="21"/>
      <c r="V24" s="21"/>
      <c r="W24" s="21"/>
      <c r="X24" s="21"/>
      <c r="Y24" s="20"/>
      <c r="Z24" s="32">
        <v>0</v>
      </c>
      <c r="AA24" s="56"/>
      <c r="AD24" s="2">
        <v>7078869357</v>
      </c>
      <c r="AE24" s="2">
        <v>0</v>
      </c>
    </row>
    <row r="25" spans="1:31" ht="14.65" customHeight="1">
      <c r="A25" s="1" t="s">
        <v>11</v>
      </c>
      <c r="B25" s="1" t="s">
        <v>189</v>
      </c>
      <c r="D25" s="16"/>
      <c r="E25" s="21"/>
      <c r="F25" s="21"/>
      <c r="G25" s="21"/>
      <c r="H25" s="21" t="s">
        <v>27</v>
      </c>
      <c r="I25" s="21"/>
      <c r="J25" s="21"/>
      <c r="K25" s="20"/>
      <c r="L25" s="20"/>
      <c r="M25" s="20"/>
      <c r="N25" s="20"/>
      <c r="O25" s="20"/>
      <c r="P25" s="32">
        <v>-4559888</v>
      </c>
      <c r="Q25" s="36"/>
      <c r="R25" s="20"/>
      <c r="S25" s="21"/>
      <c r="T25" s="21" t="s">
        <v>190</v>
      </c>
      <c r="U25" s="21"/>
      <c r="V25" s="21"/>
      <c r="W25" s="21"/>
      <c r="X25" s="21"/>
      <c r="Y25" s="20"/>
      <c r="Z25" s="32">
        <v>0</v>
      </c>
      <c r="AA25" s="56"/>
      <c r="AD25" s="2">
        <v>-4559888145</v>
      </c>
      <c r="AE25" s="2">
        <v>0</v>
      </c>
    </row>
    <row r="26" spans="1:31" ht="14.65" customHeight="1">
      <c r="A26" s="1" t="s">
        <v>346</v>
      </c>
      <c r="B26" s="1" t="s">
        <v>191</v>
      </c>
      <c r="D26" s="16"/>
      <c r="E26" s="21"/>
      <c r="F26" s="21"/>
      <c r="G26" s="21"/>
      <c r="H26" s="21" t="s">
        <v>52</v>
      </c>
      <c r="I26" s="21"/>
      <c r="J26" s="21"/>
      <c r="K26" s="20"/>
      <c r="L26" s="20"/>
      <c r="M26" s="20"/>
      <c r="N26" s="20"/>
      <c r="O26" s="20"/>
      <c r="P26" s="32">
        <v>0</v>
      </c>
      <c r="Q26" s="36"/>
      <c r="R26" s="21"/>
      <c r="S26" s="21"/>
      <c r="T26" s="21" t="s">
        <v>193</v>
      </c>
      <c r="U26" s="21"/>
      <c r="V26" s="21"/>
      <c r="W26" s="21"/>
      <c r="X26" s="21"/>
      <c r="Y26" s="20"/>
      <c r="Z26" s="32">
        <v>232484</v>
      </c>
      <c r="AA26" s="56"/>
      <c r="AD26" s="2">
        <v>0</v>
      </c>
      <c r="AE26" s="2">
        <v>232484077</v>
      </c>
    </row>
    <row r="27" spans="1:31" ht="14.65" customHeight="1">
      <c r="A27" s="1" t="s">
        <v>54</v>
      </c>
      <c r="B27" s="1" t="s">
        <v>32</v>
      </c>
      <c r="D27" s="16"/>
      <c r="E27" s="21"/>
      <c r="F27" s="21"/>
      <c r="G27" s="21"/>
      <c r="H27" s="21" t="s">
        <v>55</v>
      </c>
      <c r="I27" s="24"/>
      <c r="J27" s="24"/>
      <c r="K27" s="27"/>
      <c r="L27" s="27"/>
      <c r="M27" s="27"/>
      <c r="N27" s="27"/>
      <c r="O27" s="27"/>
      <c r="P27" s="32">
        <v>0</v>
      </c>
      <c r="Q27" s="36"/>
      <c r="R27" s="21"/>
      <c r="S27" s="21"/>
      <c r="T27" s="21" t="s">
        <v>194</v>
      </c>
      <c r="U27" s="21"/>
      <c r="V27" s="21"/>
      <c r="W27" s="21"/>
      <c r="X27" s="21"/>
      <c r="Y27" s="20"/>
      <c r="Z27" s="32">
        <v>232058</v>
      </c>
      <c r="AA27" s="56"/>
      <c r="AD27" s="2">
        <v>0</v>
      </c>
      <c r="AE27" s="2">
        <v>232058485</v>
      </c>
    </row>
    <row r="28" spans="1:31" ht="14.65" customHeight="1">
      <c r="A28" s="1" t="s">
        <v>6</v>
      </c>
      <c r="B28" s="1" t="s">
        <v>198</v>
      </c>
      <c r="D28" s="16"/>
      <c r="E28" s="21"/>
      <c r="F28" s="21"/>
      <c r="G28" s="21"/>
      <c r="H28" s="21" t="s">
        <v>58</v>
      </c>
      <c r="I28" s="24"/>
      <c r="J28" s="24"/>
      <c r="K28" s="27"/>
      <c r="L28" s="27"/>
      <c r="M28" s="27"/>
      <c r="N28" s="27"/>
      <c r="O28" s="27"/>
      <c r="P28" s="32">
        <v>0</v>
      </c>
      <c r="Q28" s="36"/>
      <c r="R28" s="21"/>
      <c r="S28" s="21"/>
      <c r="T28" s="21" t="s">
        <v>65</v>
      </c>
      <c r="U28" s="21"/>
      <c r="V28" s="21"/>
      <c r="W28" s="21"/>
      <c r="X28" s="21"/>
      <c r="Y28" s="20"/>
      <c r="Z28" s="32">
        <v>33433</v>
      </c>
      <c r="AA28" s="56"/>
      <c r="AD28" s="2">
        <v>0</v>
      </c>
      <c r="AE28" s="2">
        <v>33433265</v>
      </c>
    </row>
    <row r="29" spans="1:31" ht="14.65" customHeight="1">
      <c r="A29" s="1" t="s">
        <v>351</v>
      </c>
      <c r="B29" s="1" t="s">
        <v>158</v>
      </c>
      <c r="D29" s="16"/>
      <c r="E29" s="21"/>
      <c r="F29" s="21"/>
      <c r="G29" s="21"/>
      <c r="H29" s="21" t="s">
        <v>60</v>
      </c>
      <c r="I29" s="24"/>
      <c r="J29" s="24"/>
      <c r="K29" s="27"/>
      <c r="L29" s="27"/>
      <c r="M29" s="27"/>
      <c r="N29" s="27"/>
      <c r="O29" s="27"/>
      <c r="P29" s="32">
        <v>0</v>
      </c>
      <c r="Q29" s="36"/>
      <c r="R29" s="38" t="s">
        <v>106</v>
      </c>
      <c r="S29" s="42"/>
      <c r="T29" s="42"/>
      <c r="U29" s="42"/>
      <c r="V29" s="42"/>
      <c r="W29" s="42"/>
      <c r="X29" s="42"/>
      <c r="Y29" s="42"/>
      <c r="Z29" s="51">
        <v>32609058</v>
      </c>
      <c r="AA29" s="57"/>
      <c r="AD29" s="2">
        <v>0</v>
      </c>
      <c r="AE29" s="2">
        <f>IF(AND(AE14="-",AE20="-"),"-",SUM(AE14,AE20))</f>
        <v>32609057791</v>
      </c>
    </row>
    <row r="30" spans="1:31" ht="14.65" customHeight="1">
      <c r="A30" s="1" t="s">
        <v>45</v>
      </c>
      <c r="D30" s="16"/>
      <c r="E30" s="21"/>
      <c r="F30" s="21"/>
      <c r="G30" s="21"/>
      <c r="H30" s="21" t="s">
        <v>42</v>
      </c>
      <c r="I30" s="24"/>
      <c r="J30" s="24"/>
      <c r="K30" s="27"/>
      <c r="L30" s="27"/>
      <c r="M30" s="27"/>
      <c r="N30" s="27"/>
      <c r="O30" s="27"/>
      <c r="P30" s="32">
        <v>0</v>
      </c>
      <c r="Q30" s="36"/>
      <c r="R30" s="21" t="s">
        <v>353</v>
      </c>
      <c r="S30" s="43"/>
      <c r="T30" s="43"/>
      <c r="U30" s="43"/>
      <c r="V30" s="43"/>
      <c r="W30" s="43"/>
      <c r="X30" s="43"/>
      <c r="Y30" s="43"/>
      <c r="Z30" s="32"/>
      <c r="AA30" s="56"/>
      <c r="AD30" s="2">
        <v>0</v>
      </c>
    </row>
    <row r="31" spans="1:31" ht="14.65" customHeight="1">
      <c r="A31" s="1" t="s">
        <v>64</v>
      </c>
      <c r="B31" s="1" t="s">
        <v>203</v>
      </c>
      <c r="D31" s="16"/>
      <c r="E31" s="21"/>
      <c r="F31" s="21"/>
      <c r="G31" s="21"/>
      <c r="H31" s="21" t="s">
        <v>67</v>
      </c>
      <c r="I31" s="24"/>
      <c r="J31" s="24"/>
      <c r="K31" s="27"/>
      <c r="L31" s="27"/>
      <c r="M31" s="27"/>
      <c r="N31" s="27"/>
      <c r="O31" s="27"/>
      <c r="P31" s="32">
        <v>0</v>
      </c>
      <c r="Q31" s="36"/>
      <c r="R31" s="21"/>
      <c r="S31" s="21" t="s">
        <v>204</v>
      </c>
      <c r="T31" s="21"/>
      <c r="U31" s="21"/>
      <c r="V31" s="21"/>
      <c r="W31" s="21"/>
      <c r="X31" s="21"/>
      <c r="Y31" s="20"/>
      <c r="Z31" s="32">
        <v>70225121</v>
      </c>
      <c r="AA31" s="56"/>
      <c r="AD31" s="2">
        <v>0</v>
      </c>
      <c r="AE31" s="2">
        <v>70225121478</v>
      </c>
    </row>
    <row r="32" spans="1:31" ht="14.65" customHeight="1">
      <c r="A32" s="1" t="s">
        <v>354</v>
      </c>
      <c r="B32" s="1" t="s">
        <v>207</v>
      </c>
      <c r="D32" s="16"/>
      <c r="E32" s="21"/>
      <c r="F32" s="21"/>
      <c r="G32" s="21"/>
      <c r="H32" s="21" t="s">
        <v>68</v>
      </c>
      <c r="I32" s="24"/>
      <c r="J32" s="24"/>
      <c r="K32" s="27"/>
      <c r="L32" s="27"/>
      <c r="M32" s="27"/>
      <c r="N32" s="27"/>
      <c r="O32" s="27"/>
      <c r="P32" s="32">
        <v>0</v>
      </c>
      <c r="Q32" s="36"/>
      <c r="R32" s="21"/>
      <c r="S32" s="20" t="s">
        <v>208</v>
      </c>
      <c r="T32" s="21"/>
      <c r="U32" s="21"/>
      <c r="V32" s="21"/>
      <c r="W32" s="21"/>
      <c r="X32" s="21"/>
      <c r="Y32" s="20"/>
      <c r="Z32" s="32">
        <v>-30345963</v>
      </c>
      <c r="AA32" s="56"/>
      <c r="AD32" s="2">
        <v>0</v>
      </c>
      <c r="AE32" s="2">
        <v>-30345963097</v>
      </c>
    </row>
    <row r="33" spans="1:30" ht="14.65" customHeight="1">
      <c r="A33" s="1" t="s">
        <v>70</v>
      </c>
      <c r="D33" s="16"/>
      <c r="E33" s="21"/>
      <c r="F33" s="21"/>
      <c r="G33" s="21"/>
      <c r="H33" s="21" t="s">
        <v>14</v>
      </c>
      <c r="I33" s="24"/>
      <c r="J33" s="24"/>
      <c r="K33" s="27"/>
      <c r="L33" s="27"/>
      <c r="M33" s="27"/>
      <c r="N33" s="27"/>
      <c r="O33" s="27"/>
      <c r="P33" s="32">
        <v>0</v>
      </c>
      <c r="Q33" s="36"/>
      <c r="R33" s="16"/>
      <c r="S33" s="21"/>
      <c r="T33" s="21"/>
      <c r="U33" s="21"/>
      <c r="V33" s="21"/>
      <c r="W33" s="21"/>
      <c r="X33" s="21"/>
      <c r="Y33" s="20"/>
      <c r="Z33" s="32"/>
      <c r="AA33" s="58"/>
      <c r="AD33" s="2">
        <v>0</v>
      </c>
    </row>
    <row r="34" spans="1:30" ht="14.65" customHeight="1">
      <c r="A34" s="1" t="s">
        <v>71</v>
      </c>
      <c r="D34" s="16"/>
      <c r="E34" s="21"/>
      <c r="F34" s="21"/>
      <c r="G34" s="21"/>
      <c r="H34" s="21" t="s">
        <v>59</v>
      </c>
      <c r="I34" s="24"/>
      <c r="J34" s="24"/>
      <c r="K34" s="27"/>
      <c r="L34" s="27"/>
      <c r="M34" s="27"/>
      <c r="N34" s="27"/>
      <c r="O34" s="27"/>
      <c r="P34" s="32">
        <v>0</v>
      </c>
      <c r="Q34" s="36"/>
      <c r="R34" s="16"/>
      <c r="S34" s="21"/>
      <c r="T34" s="21"/>
      <c r="U34" s="21"/>
      <c r="V34" s="21"/>
      <c r="W34" s="21"/>
      <c r="X34" s="21"/>
      <c r="Y34" s="20"/>
      <c r="Z34" s="32"/>
      <c r="AA34" s="58"/>
      <c r="AD34" s="2">
        <v>0</v>
      </c>
    </row>
    <row r="35" spans="1:30" ht="14.65" customHeight="1">
      <c r="A35" s="1" t="s">
        <v>355</v>
      </c>
      <c r="D35" s="16"/>
      <c r="E35" s="21"/>
      <c r="F35" s="21"/>
      <c r="G35" s="21"/>
      <c r="H35" s="21" t="s">
        <v>72</v>
      </c>
      <c r="I35" s="24"/>
      <c r="J35" s="24"/>
      <c r="K35" s="27"/>
      <c r="L35" s="27"/>
      <c r="M35" s="27"/>
      <c r="N35" s="27"/>
      <c r="O35" s="27"/>
      <c r="P35" s="32">
        <v>0</v>
      </c>
      <c r="Q35" s="36"/>
      <c r="R35" s="39"/>
      <c r="S35" s="43"/>
      <c r="T35" s="43"/>
      <c r="U35" s="43"/>
      <c r="V35" s="43"/>
      <c r="W35" s="43"/>
      <c r="X35" s="43"/>
      <c r="Y35" s="43"/>
      <c r="Z35" s="32"/>
      <c r="AA35" s="56"/>
      <c r="AD35" s="2">
        <v>0</v>
      </c>
    </row>
    <row r="36" spans="1:30" ht="14.65" customHeight="1">
      <c r="A36" s="1" t="s">
        <v>66</v>
      </c>
      <c r="D36" s="16"/>
      <c r="E36" s="21"/>
      <c r="F36" s="21"/>
      <c r="G36" s="21"/>
      <c r="H36" s="21" t="s">
        <v>65</v>
      </c>
      <c r="I36" s="21"/>
      <c r="J36" s="21"/>
      <c r="K36" s="20"/>
      <c r="L36" s="20"/>
      <c r="M36" s="20"/>
      <c r="N36" s="20"/>
      <c r="O36" s="20"/>
      <c r="P36" s="32">
        <v>0</v>
      </c>
      <c r="Q36" s="36"/>
      <c r="R36" s="16"/>
      <c r="S36" s="43"/>
      <c r="T36" s="43"/>
      <c r="U36" s="43"/>
      <c r="V36" s="43"/>
      <c r="W36" s="43"/>
      <c r="X36" s="43"/>
      <c r="Y36" s="43"/>
      <c r="Z36" s="32"/>
      <c r="AA36" s="58"/>
      <c r="AD36" s="2">
        <v>0</v>
      </c>
    </row>
    <row r="37" spans="1:30" ht="14.65" customHeight="1">
      <c r="A37" s="1" t="s">
        <v>62</v>
      </c>
      <c r="D37" s="16"/>
      <c r="E37" s="21"/>
      <c r="F37" s="21"/>
      <c r="G37" s="21"/>
      <c r="H37" s="21" t="s">
        <v>57</v>
      </c>
      <c r="I37" s="21"/>
      <c r="J37" s="21"/>
      <c r="K37" s="20"/>
      <c r="L37" s="20"/>
      <c r="M37" s="20"/>
      <c r="N37" s="20"/>
      <c r="O37" s="20"/>
      <c r="P37" s="32">
        <v>0</v>
      </c>
      <c r="Q37" s="36"/>
      <c r="R37" s="21"/>
      <c r="S37" s="43"/>
      <c r="T37" s="43"/>
      <c r="U37" s="43"/>
      <c r="V37" s="43"/>
      <c r="W37" s="43"/>
      <c r="X37" s="43"/>
      <c r="Y37" s="43"/>
      <c r="Z37" s="32"/>
      <c r="AA37" s="58"/>
      <c r="AD37" s="2">
        <v>0</v>
      </c>
    </row>
    <row r="38" spans="1:30" ht="14.65" customHeight="1">
      <c r="A38" s="1" t="s">
        <v>356</v>
      </c>
      <c r="D38" s="16"/>
      <c r="E38" s="21"/>
      <c r="F38" s="21"/>
      <c r="G38" s="21"/>
      <c r="H38" s="21" t="s">
        <v>76</v>
      </c>
      <c r="I38" s="21"/>
      <c r="J38" s="21"/>
      <c r="K38" s="20"/>
      <c r="L38" s="20"/>
      <c r="M38" s="20"/>
      <c r="N38" s="20"/>
      <c r="O38" s="20"/>
      <c r="P38" s="32">
        <v>0</v>
      </c>
      <c r="Q38" s="36"/>
      <c r="R38" s="21"/>
      <c r="S38" s="21"/>
      <c r="T38" s="21"/>
      <c r="U38" s="21"/>
      <c r="V38" s="21"/>
      <c r="W38" s="21"/>
      <c r="X38" s="21"/>
      <c r="Y38" s="20"/>
      <c r="Z38" s="32"/>
      <c r="AA38" s="58"/>
      <c r="AD38" s="2">
        <v>0</v>
      </c>
    </row>
    <row r="39" spans="1:30" ht="14.65" customHeight="1">
      <c r="A39" s="1" t="s">
        <v>79</v>
      </c>
      <c r="D39" s="16"/>
      <c r="E39" s="21"/>
      <c r="F39" s="21"/>
      <c r="G39" s="21"/>
      <c r="H39" s="21" t="s">
        <v>83</v>
      </c>
      <c r="I39" s="21"/>
      <c r="J39" s="21"/>
      <c r="K39" s="20"/>
      <c r="L39" s="20"/>
      <c r="M39" s="20"/>
      <c r="N39" s="20"/>
      <c r="O39" s="20"/>
      <c r="P39" s="32">
        <v>528829</v>
      </c>
      <c r="Q39" s="36"/>
      <c r="R39" s="21"/>
      <c r="S39" s="20"/>
      <c r="T39" s="21"/>
      <c r="U39" s="21"/>
      <c r="V39" s="21"/>
      <c r="W39" s="21"/>
      <c r="X39" s="21"/>
      <c r="Y39" s="20"/>
      <c r="Z39" s="32"/>
      <c r="AA39" s="58"/>
      <c r="AD39" s="2">
        <v>528828880</v>
      </c>
    </row>
    <row r="40" spans="1:30" ht="14.65" customHeight="1">
      <c r="A40" s="1" t="s">
        <v>84</v>
      </c>
      <c r="D40" s="16"/>
      <c r="E40" s="21"/>
      <c r="F40" s="21"/>
      <c r="G40" s="21" t="s">
        <v>85</v>
      </c>
      <c r="H40" s="21"/>
      <c r="I40" s="21"/>
      <c r="J40" s="21"/>
      <c r="K40" s="20"/>
      <c r="L40" s="20"/>
      <c r="M40" s="20"/>
      <c r="N40" s="20"/>
      <c r="O40" s="20"/>
      <c r="P40" s="32">
        <v>23110588</v>
      </c>
      <c r="Q40" s="36" t="s">
        <v>290</v>
      </c>
      <c r="R40" s="15"/>
      <c r="S40" s="20"/>
      <c r="T40" s="20"/>
      <c r="U40" s="20"/>
      <c r="V40" s="20"/>
      <c r="W40" s="20"/>
      <c r="X40" s="20"/>
      <c r="Y40" s="46"/>
      <c r="Z40" s="32"/>
      <c r="AA40" s="58"/>
      <c r="AD40" s="2">
        <f>IF(COUNTIF(AD41:AD52,"-")=COUNTA(AD41:AD52),"-",SUM(AD41:AD52))</f>
        <v>23110588247</v>
      </c>
    </row>
    <row r="41" spans="1:30" ht="14.65" customHeight="1">
      <c r="A41" s="1" t="s">
        <v>35</v>
      </c>
      <c r="D41" s="16"/>
      <c r="E41" s="21"/>
      <c r="F41" s="21"/>
      <c r="G41" s="21"/>
      <c r="H41" s="21" t="s">
        <v>33</v>
      </c>
      <c r="I41" s="21"/>
      <c r="J41" s="21"/>
      <c r="K41" s="20"/>
      <c r="L41" s="20"/>
      <c r="M41" s="20"/>
      <c r="N41" s="20"/>
      <c r="O41" s="20"/>
      <c r="P41" s="32">
        <v>819404</v>
      </c>
      <c r="Q41" s="36"/>
      <c r="R41" s="20"/>
      <c r="S41" s="20"/>
      <c r="T41" s="20"/>
      <c r="U41" s="20"/>
      <c r="V41" s="20"/>
      <c r="W41" s="20"/>
      <c r="X41" s="20"/>
      <c r="Y41" s="20"/>
      <c r="Z41" s="32"/>
      <c r="AA41" s="58"/>
      <c r="AD41" s="2">
        <v>819403994</v>
      </c>
    </row>
    <row r="42" spans="1:30" ht="14.65" customHeight="1">
      <c r="A42" s="1" t="s">
        <v>77</v>
      </c>
      <c r="D42" s="16"/>
      <c r="E42" s="21"/>
      <c r="F42" s="21"/>
      <c r="G42" s="21"/>
      <c r="H42" s="21" t="s">
        <v>15</v>
      </c>
      <c r="I42" s="21"/>
      <c r="J42" s="21"/>
      <c r="K42" s="20"/>
      <c r="L42" s="20"/>
      <c r="M42" s="20"/>
      <c r="N42" s="20"/>
      <c r="O42" s="20"/>
      <c r="P42" s="32">
        <v>0</v>
      </c>
      <c r="Q42" s="36"/>
      <c r="R42" s="13"/>
      <c r="S42" s="13"/>
      <c r="T42" s="13"/>
      <c r="U42" s="13"/>
      <c r="V42" s="13"/>
      <c r="W42" s="13"/>
      <c r="X42" s="13"/>
      <c r="Y42" s="13"/>
      <c r="Z42" s="50"/>
      <c r="AA42" s="59"/>
      <c r="AD42" s="2">
        <v>0</v>
      </c>
    </row>
    <row r="43" spans="1:30" ht="14.65" customHeight="1">
      <c r="A43" s="1" t="s">
        <v>89</v>
      </c>
      <c r="D43" s="16"/>
      <c r="E43" s="21"/>
      <c r="F43" s="21"/>
      <c r="G43" s="21"/>
      <c r="H43" s="21" t="s">
        <v>29</v>
      </c>
      <c r="I43" s="21"/>
      <c r="J43" s="21"/>
      <c r="K43" s="20"/>
      <c r="L43" s="20"/>
      <c r="M43" s="20"/>
      <c r="N43" s="20"/>
      <c r="O43" s="20"/>
      <c r="P43" s="32">
        <v>469286</v>
      </c>
      <c r="Q43" s="36"/>
      <c r="R43" s="13"/>
      <c r="S43" s="13"/>
      <c r="T43" s="13"/>
      <c r="U43" s="13"/>
      <c r="V43" s="13"/>
      <c r="W43" s="13"/>
      <c r="X43" s="13"/>
      <c r="Y43" s="13"/>
      <c r="Z43" s="50"/>
      <c r="AA43" s="59"/>
      <c r="AD43" s="2">
        <v>469285735</v>
      </c>
    </row>
    <row r="44" spans="1:30" ht="14.65" customHeight="1">
      <c r="A44" s="1" t="s">
        <v>39</v>
      </c>
      <c r="D44" s="16"/>
      <c r="E44" s="21"/>
      <c r="F44" s="21"/>
      <c r="G44" s="21"/>
      <c r="H44" s="21" t="s">
        <v>47</v>
      </c>
      <c r="I44" s="21"/>
      <c r="J44" s="21"/>
      <c r="K44" s="20"/>
      <c r="L44" s="20"/>
      <c r="M44" s="20"/>
      <c r="N44" s="20"/>
      <c r="O44" s="20"/>
      <c r="P44" s="32">
        <v>-287210</v>
      </c>
      <c r="Q44" s="36"/>
      <c r="R44" s="13"/>
      <c r="S44" s="13"/>
      <c r="T44" s="13"/>
      <c r="U44" s="13"/>
      <c r="V44" s="13"/>
      <c r="W44" s="13"/>
      <c r="X44" s="13"/>
      <c r="Y44" s="13"/>
      <c r="Z44" s="50"/>
      <c r="AA44" s="59"/>
      <c r="AD44" s="2">
        <v>-287209697</v>
      </c>
    </row>
    <row r="45" spans="1:30" ht="14.65" customHeight="1">
      <c r="A45" s="1" t="s">
        <v>90</v>
      </c>
      <c r="D45" s="16"/>
      <c r="E45" s="21"/>
      <c r="F45" s="21"/>
      <c r="G45" s="21"/>
      <c r="H45" s="21" t="s">
        <v>9</v>
      </c>
      <c r="I45" s="21"/>
      <c r="J45" s="21"/>
      <c r="K45" s="20"/>
      <c r="L45" s="20"/>
      <c r="M45" s="20"/>
      <c r="N45" s="20"/>
      <c r="O45" s="20"/>
      <c r="P45" s="32">
        <v>0</v>
      </c>
      <c r="Q45" s="36"/>
      <c r="R45" s="13"/>
      <c r="S45" s="13"/>
      <c r="T45" s="13"/>
      <c r="U45" s="13"/>
      <c r="V45" s="13"/>
      <c r="W45" s="13"/>
      <c r="X45" s="13"/>
      <c r="Y45" s="13"/>
      <c r="Z45" s="50"/>
      <c r="AA45" s="59"/>
      <c r="AD45" s="2">
        <v>0</v>
      </c>
    </row>
    <row r="46" spans="1:30" ht="14.65" customHeight="1">
      <c r="A46" s="1" t="s">
        <v>92</v>
      </c>
      <c r="D46" s="16"/>
      <c r="E46" s="21"/>
      <c r="F46" s="21"/>
      <c r="G46" s="21"/>
      <c r="H46" s="21" t="s">
        <v>50</v>
      </c>
      <c r="I46" s="21"/>
      <c r="J46" s="21"/>
      <c r="K46" s="20"/>
      <c r="L46" s="20"/>
      <c r="M46" s="20"/>
      <c r="N46" s="20"/>
      <c r="O46" s="20"/>
      <c r="P46" s="32">
        <v>56682052</v>
      </c>
      <c r="Q46" s="36"/>
      <c r="R46" s="13"/>
      <c r="S46" s="13"/>
      <c r="T46" s="13"/>
      <c r="U46" s="13"/>
      <c r="V46" s="13"/>
      <c r="W46" s="13"/>
      <c r="X46" s="13"/>
      <c r="Y46" s="13"/>
      <c r="Z46" s="50"/>
      <c r="AA46" s="59"/>
      <c r="AD46" s="2">
        <v>56682052154</v>
      </c>
    </row>
    <row r="47" spans="1:30" ht="14.65" customHeight="1">
      <c r="A47" s="1" t="s">
        <v>94</v>
      </c>
      <c r="D47" s="16"/>
      <c r="E47" s="21"/>
      <c r="F47" s="21"/>
      <c r="G47" s="21"/>
      <c r="H47" s="21" t="s">
        <v>27</v>
      </c>
      <c r="I47" s="21"/>
      <c r="J47" s="21"/>
      <c r="K47" s="20"/>
      <c r="L47" s="20"/>
      <c r="M47" s="20"/>
      <c r="N47" s="20"/>
      <c r="O47" s="20"/>
      <c r="P47" s="32">
        <v>-34763679</v>
      </c>
      <c r="Q47" s="36"/>
      <c r="R47" s="13"/>
      <c r="S47" s="13"/>
      <c r="T47" s="13"/>
      <c r="U47" s="13"/>
      <c r="V47" s="13"/>
      <c r="W47" s="13"/>
      <c r="X47" s="13"/>
      <c r="Y47" s="13"/>
      <c r="Z47" s="50"/>
      <c r="AA47" s="59"/>
      <c r="AD47" s="2">
        <v>-34763679441</v>
      </c>
    </row>
    <row r="48" spans="1:30" ht="14.65" customHeight="1">
      <c r="A48" s="1" t="s">
        <v>81</v>
      </c>
      <c r="D48" s="16"/>
      <c r="E48" s="21"/>
      <c r="F48" s="21"/>
      <c r="G48" s="21"/>
      <c r="H48" s="21" t="s">
        <v>52</v>
      </c>
      <c r="I48" s="21"/>
      <c r="J48" s="21"/>
      <c r="K48" s="20"/>
      <c r="L48" s="20"/>
      <c r="M48" s="20"/>
      <c r="N48" s="20"/>
      <c r="O48" s="20"/>
      <c r="P48" s="32">
        <v>0</v>
      </c>
      <c r="Q48" s="36"/>
      <c r="R48" s="13"/>
      <c r="S48" s="13"/>
      <c r="T48" s="13"/>
      <c r="U48" s="13"/>
      <c r="V48" s="13"/>
      <c r="W48" s="13"/>
      <c r="X48" s="13"/>
      <c r="Y48" s="13"/>
      <c r="Z48" s="50"/>
      <c r="AA48" s="59"/>
      <c r="AD48" s="2">
        <v>0</v>
      </c>
    </row>
    <row r="49" spans="1:30" ht="14.65" customHeight="1">
      <c r="A49" s="1" t="s">
        <v>96</v>
      </c>
      <c r="D49" s="16"/>
      <c r="E49" s="21"/>
      <c r="F49" s="21"/>
      <c r="G49" s="21"/>
      <c r="H49" s="21" t="s">
        <v>65</v>
      </c>
      <c r="I49" s="21"/>
      <c r="J49" s="21"/>
      <c r="K49" s="20"/>
      <c r="L49" s="20"/>
      <c r="M49" s="20"/>
      <c r="N49" s="20"/>
      <c r="O49" s="20"/>
      <c r="P49" s="32">
        <v>0</v>
      </c>
      <c r="Q49" s="36"/>
      <c r="R49" s="13"/>
      <c r="S49" s="13"/>
      <c r="T49" s="13"/>
      <c r="U49" s="13"/>
      <c r="V49" s="13"/>
      <c r="W49" s="13"/>
      <c r="X49" s="13"/>
      <c r="Y49" s="13"/>
      <c r="Z49" s="50"/>
      <c r="AA49" s="59"/>
      <c r="AD49" s="2">
        <v>0</v>
      </c>
    </row>
    <row r="50" spans="1:30" ht="14.65" customHeight="1">
      <c r="A50" s="1" t="s">
        <v>4</v>
      </c>
      <c r="D50" s="16"/>
      <c r="E50" s="21"/>
      <c r="F50" s="21"/>
      <c r="G50" s="21"/>
      <c r="H50" s="21" t="s">
        <v>57</v>
      </c>
      <c r="I50" s="21"/>
      <c r="J50" s="21"/>
      <c r="K50" s="20"/>
      <c r="L50" s="20"/>
      <c r="M50" s="20"/>
      <c r="N50" s="20"/>
      <c r="O50" s="20"/>
      <c r="P50" s="32">
        <v>0</v>
      </c>
      <c r="Q50" s="36"/>
      <c r="R50" s="13"/>
      <c r="S50" s="13"/>
      <c r="T50" s="13"/>
      <c r="U50" s="13"/>
      <c r="V50" s="13"/>
      <c r="W50" s="13"/>
      <c r="X50" s="13"/>
      <c r="Y50" s="13"/>
      <c r="Z50" s="50"/>
      <c r="AA50" s="59"/>
      <c r="AD50" s="2">
        <v>0</v>
      </c>
    </row>
    <row r="51" spans="1:30" ht="14.65" customHeight="1">
      <c r="A51" s="1" t="s">
        <v>97</v>
      </c>
      <c r="D51" s="16"/>
      <c r="E51" s="21"/>
      <c r="F51" s="21"/>
      <c r="G51" s="21"/>
      <c r="H51" s="21" t="s">
        <v>76</v>
      </c>
      <c r="I51" s="21"/>
      <c r="J51" s="21"/>
      <c r="K51" s="20"/>
      <c r="L51" s="20"/>
      <c r="M51" s="20"/>
      <c r="N51" s="20"/>
      <c r="O51" s="20"/>
      <c r="P51" s="32">
        <v>0</v>
      </c>
      <c r="Q51" s="36"/>
      <c r="R51" s="13"/>
      <c r="S51" s="13"/>
      <c r="T51" s="13"/>
      <c r="U51" s="13"/>
      <c r="V51" s="13"/>
      <c r="W51" s="13"/>
      <c r="X51" s="13"/>
      <c r="Y51" s="13"/>
      <c r="Z51" s="50"/>
      <c r="AA51" s="59"/>
      <c r="AD51" s="2">
        <v>0</v>
      </c>
    </row>
    <row r="52" spans="1:30" ht="14.65" customHeight="1">
      <c r="A52" s="1" t="s">
        <v>99</v>
      </c>
      <c r="D52" s="16"/>
      <c r="E52" s="21"/>
      <c r="F52" s="21"/>
      <c r="G52" s="21"/>
      <c r="H52" s="21" t="s">
        <v>83</v>
      </c>
      <c r="I52" s="21"/>
      <c r="J52" s="21"/>
      <c r="K52" s="20"/>
      <c r="L52" s="20"/>
      <c r="M52" s="20"/>
      <c r="N52" s="20"/>
      <c r="O52" s="20"/>
      <c r="P52" s="32">
        <v>190736</v>
      </c>
      <c r="Q52" s="36"/>
      <c r="R52" s="13"/>
      <c r="S52" s="13"/>
      <c r="T52" s="13"/>
      <c r="U52" s="13"/>
      <c r="V52" s="13"/>
      <c r="W52" s="13"/>
      <c r="X52" s="13"/>
      <c r="Y52" s="13"/>
      <c r="Z52" s="50"/>
      <c r="AA52" s="59"/>
      <c r="AD52" s="2">
        <v>190735502</v>
      </c>
    </row>
    <row r="53" spans="1:30" ht="14.65" customHeight="1">
      <c r="A53" s="1" t="s">
        <v>87</v>
      </c>
      <c r="D53" s="16"/>
      <c r="E53" s="21"/>
      <c r="F53" s="21"/>
      <c r="G53" s="21" t="s">
        <v>101</v>
      </c>
      <c r="H53" s="24"/>
      <c r="I53" s="24"/>
      <c r="J53" s="24"/>
      <c r="K53" s="27"/>
      <c r="L53" s="27"/>
      <c r="M53" s="27"/>
      <c r="N53" s="27"/>
      <c r="O53" s="27"/>
      <c r="P53" s="32">
        <v>2360178</v>
      </c>
      <c r="Q53" s="36"/>
      <c r="R53" s="13"/>
      <c r="S53" s="13"/>
      <c r="T53" s="13"/>
      <c r="U53" s="13"/>
      <c r="V53" s="13"/>
      <c r="W53" s="13"/>
      <c r="X53" s="13"/>
      <c r="Y53" s="13"/>
      <c r="Z53" s="50"/>
      <c r="AA53" s="59"/>
      <c r="AD53" s="2">
        <v>2360178274</v>
      </c>
    </row>
    <row r="54" spans="1:30" ht="14.65" customHeight="1">
      <c r="A54" s="1" t="s">
        <v>103</v>
      </c>
      <c r="D54" s="16"/>
      <c r="E54" s="21"/>
      <c r="F54" s="21"/>
      <c r="G54" s="21" t="s">
        <v>104</v>
      </c>
      <c r="H54" s="24"/>
      <c r="I54" s="24"/>
      <c r="J54" s="24"/>
      <c r="K54" s="27"/>
      <c r="L54" s="27"/>
      <c r="M54" s="27"/>
      <c r="N54" s="27"/>
      <c r="O54" s="27"/>
      <c r="P54" s="32">
        <v>-1702738</v>
      </c>
      <c r="Q54" s="36"/>
      <c r="R54" s="13"/>
      <c r="S54" s="13"/>
      <c r="T54" s="13"/>
      <c r="U54" s="13"/>
      <c r="V54" s="13"/>
      <c r="W54" s="13"/>
      <c r="X54" s="13"/>
      <c r="Y54" s="13"/>
      <c r="Z54" s="50"/>
      <c r="AA54" s="59"/>
      <c r="AD54" s="2">
        <v>-1702737775</v>
      </c>
    </row>
    <row r="55" spans="1:30" ht="14.65" customHeight="1">
      <c r="A55" s="1">
        <v>1305000</v>
      </c>
      <c r="D55" s="16"/>
      <c r="E55" s="21"/>
      <c r="F55" s="21"/>
      <c r="G55" s="21" t="s">
        <v>105</v>
      </c>
      <c r="H55" s="24"/>
      <c r="I55" s="24"/>
      <c r="J55" s="24"/>
      <c r="K55" s="27"/>
      <c r="L55" s="27"/>
      <c r="M55" s="27"/>
      <c r="N55" s="27"/>
      <c r="O55" s="27"/>
      <c r="P55" s="32">
        <v>0</v>
      </c>
      <c r="Q55" s="36"/>
      <c r="R55" s="13"/>
      <c r="S55" s="13"/>
      <c r="T55" s="13"/>
      <c r="U55" s="13"/>
      <c r="V55" s="13"/>
      <c r="W55" s="13"/>
      <c r="X55" s="13"/>
      <c r="Y55" s="13"/>
      <c r="Z55" s="50"/>
      <c r="AA55" s="59"/>
      <c r="AD55" s="2">
        <v>0</v>
      </c>
    </row>
    <row r="56" spans="1:30" ht="14.65" customHeight="1">
      <c r="A56" s="1" t="s">
        <v>107</v>
      </c>
      <c r="D56" s="16"/>
      <c r="E56" s="21"/>
      <c r="F56" s="21" t="s">
        <v>109</v>
      </c>
      <c r="G56" s="21"/>
      <c r="H56" s="24"/>
      <c r="I56" s="24"/>
      <c r="J56" s="24"/>
      <c r="K56" s="27"/>
      <c r="L56" s="27"/>
      <c r="M56" s="27"/>
      <c r="N56" s="27"/>
      <c r="O56" s="27"/>
      <c r="P56" s="32">
        <v>14193</v>
      </c>
      <c r="Q56" s="36"/>
      <c r="R56" s="13"/>
      <c r="S56" s="13"/>
      <c r="T56" s="13"/>
      <c r="U56" s="13"/>
      <c r="V56" s="13"/>
      <c r="W56" s="13"/>
      <c r="X56" s="13"/>
      <c r="Y56" s="13"/>
      <c r="Z56" s="50"/>
      <c r="AA56" s="59"/>
      <c r="AD56" s="2">
        <f>IF(COUNTIF(AD57:AD58,"-")=COUNTA(AD57:AD58),"-",SUM(AD57:AD58))</f>
        <v>14193358</v>
      </c>
    </row>
    <row r="57" spans="1:30" ht="14.65" customHeight="1">
      <c r="A57" s="1" t="s">
        <v>36</v>
      </c>
      <c r="D57" s="16"/>
      <c r="E57" s="21"/>
      <c r="F57" s="21"/>
      <c r="G57" s="21" t="s">
        <v>110</v>
      </c>
      <c r="H57" s="21"/>
      <c r="I57" s="21"/>
      <c r="J57" s="21"/>
      <c r="K57" s="20"/>
      <c r="L57" s="20"/>
      <c r="M57" s="20"/>
      <c r="N57" s="20"/>
      <c r="O57" s="20"/>
      <c r="P57" s="32">
        <v>13983</v>
      </c>
      <c r="Q57" s="36"/>
      <c r="R57" s="13"/>
      <c r="S57" s="13"/>
      <c r="T57" s="13"/>
      <c r="U57" s="13"/>
      <c r="V57" s="13"/>
      <c r="W57" s="13"/>
      <c r="X57" s="13"/>
      <c r="Y57" s="13"/>
      <c r="Z57" s="50"/>
      <c r="AA57" s="59"/>
      <c r="AD57" s="2">
        <v>13983408</v>
      </c>
    </row>
    <row r="58" spans="1:30" ht="14.65" customHeight="1">
      <c r="A58" s="1" t="s">
        <v>111</v>
      </c>
      <c r="D58" s="16"/>
      <c r="E58" s="21"/>
      <c r="F58" s="21"/>
      <c r="G58" s="21" t="s">
        <v>65</v>
      </c>
      <c r="H58" s="21"/>
      <c r="I58" s="21"/>
      <c r="J58" s="21"/>
      <c r="K58" s="20"/>
      <c r="L58" s="20"/>
      <c r="M58" s="20"/>
      <c r="N58" s="20"/>
      <c r="O58" s="20"/>
      <c r="P58" s="32">
        <v>210</v>
      </c>
      <c r="Q58" s="36"/>
      <c r="R58" s="13"/>
      <c r="S58" s="13"/>
      <c r="T58" s="13"/>
      <c r="U58" s="13"/>
      <c r="V58" s="13"/>
      <c r="W58" s="13"/>
      <c r="X58" s="13"/>
      <c r="Y58" s="13"/>
      <c r="Z58" s="50"/>
      <c r="AA58" s="59"/>
      <c r="AD58" s="2">
        <v>209950</v>
      </c>
    </row>
    <row r="59" spans="1:30" ht="14.65" customHeight="1">
      <c r="A59" s="1" t="s">
        <v>112</v>
      </c>
      <c r="D59" s="16"/>
      <c r="E59" s="21"/>
      <c r="F59" s="21" t="s">
        <v>113</v>
      </c>
      <c r="G59" s="21"/>
      <c r="H59" s="21"/>
      <c r="I59" s="21"/>
      <c r="J59" s="21"/>
      <c r="K59" s="21"/>
      <c r="L59" s="20"/>
      <c r="M59" s="20"/>
      <c r="N59" s="20"/>
      <c r="O59" s="20"/>
      <c r="P59" s="32">
        <v>5074192</v>
      </c>
      <c r="Q59" s="36"/>
      <c r="R59" s="13"/>
      <c r="S59" s="13"/>
      <c r="T59" s="13"/>
      <c r="U59" s="13"/>
      <c r="V59" s="13"/>
      <c r="W59" s="13"/>
      <c r="X59" s="13"/>
      <c r="Y59" s="13"/>
      <c r="Z59" s="50"/>
      <c r="AA59" s="59"/>
      <c r="AD59" s="2">
        <f>IF(COUNTIF(AD60:AD71,"-")=COUNTA(AD60:AD71),"-",SUM(AD60,AD64:AD67,AD70:AD71))</f>
        <v>5074192475</v>
      </c>
    </row>
    <row r="60" spans="1:30" ht="14.65" customHeight="1">
      <c r="A60" s="1" t="s">
        <v>115</v>
      </c>
      <c r="D60" s="16"/>
      <c r="E60" s="21"/>
      <c r="F60" s="21"/>
      <c r="G60" s="21" t="s">
        <v>117</v>
      </c>
      <c r="H60" s="21"/>
      <c r="I60" s="21"/>
      <c r="J60" s="21"/>
      <c r="K60" s="21"/>
      <c r="L60" s="20"/>
      <c r="M60" s="20"/>
      <c r="N60" s="20"/>
      <c r="O60" s="20"/>
      <c r="P60" s="32">
        <v>297263</v>
      </c>
      <c r="Q60" s="36" t="s">
        <v>290</v>
      </c>
      <c r="R60" s="13"/>
      <c r="S60" s="13"/>
      <c r="T60" s="13"/>
      <c r="U60" s="13"/>
      <c r="V60" s="13"/>
      <c r="W60" s="13"/>
      <c r="X60" s="13"/>
      <c r="Y60" s="13"/>
      <c r="Z60" s="50"/>
      <c r="AA60" s="59"/>
      <c r="AD60" s="2">
        <f>IF(COUNTIF(AD61:AD63,"-")=COUNTA(AD61:AD63),"-",SUM(AD61:AD63))</f>
        <v>297263100</v>
      </c>
    </row>
    <row r="61" spans="1:30" ht="14.65" customHeight="1">
      <c r="A61" s="1" t="s">
        <v>119</v>
      </c>
      <c r="D61" s="16"/>
      <c r="E61" s="21"/>
      <c r="F61" s="21"/>
      <c r="G61" s="21"/>
      <c r="H61" s="21" t="s">
        <v>120</v>
      </c>
      <c r="I61" s="21"/>
      <c r="J61" s="21"/>
      <c r="K61" s="21"/>
      <c r="L61" s="20"/>
      <c r="M61" s="20"/>
      <c r="N61" s="20"/>
      <c r="O61" s="20"/>
      <c r="P61" s="32">
        <v>17425</v>
      </c>
      <c r="Q61" s="36"/>
      <c r="R61" s="13"/>
      <c r="S61" s="13"/>
      <c r="T61" s="13"/>
      <c r="U61" s="13"/>
      <c r="V61" s="13"/>
      <c r="W61" s="13"/>
      <c r="X61" s="13"/>
      <c r="Y61" s="13"/>
      <c r="Z61" s="50"/>
      <c r="AA61" s="59"/>
      <c r="AD61" s="2">
        <v>17424500</v>
      </c>
    </row>
    <row r="62" spans="1:30" ht="14.65" customHeight="1">
      <c r="A62" s="1" t="s">
        <v>121</v>
      </c>
      <c r="D62" s="16"/>
      <c r="E62" s="21"/>
      <c r="F62" s="21"/>
      <c r="G62" s="21"/>
      <c r="H62" s="21" t="s">
        <v>102</v>
      </c>
      <c r="I62" s="21"/>
      <c r="J62" s="21"/>
      <c r="K62" s="21"/>
      <c r="L62" s="20"/>
      <c r="M62" s="20"/>
      <c r="N62" s="20"/>
      <c r="O62" s="20"/>
      <c r="P62" s="32">
        <v>279839</v>
      </c>
      <c r="Q62" s="36"/>
      <c r="R62" s="13"/>
      <c r="S62" s="13"/>
      <c r="T62" s="13"/>
      <c r="U62" s="13"/>
      <c r="V62" s="13"/>
      <c r="W62" s="13"/>
      <c r="X62" s="13"/>
      <c r="Y62" s="13"/>
      <c r="Z62" s="50"/>
      <c r="AA62" s="59"/>
      <c r="AD62" s="2">
        <v>279838600</v>
      </c>
    </row>
    <row r="63" spans="1:30" ht="14.65" customHeight="1">
      <c r="A63" s="1" t="s">
        <v>123</v>
      </c>
      <c r="D63" s="16"/>
      <c r="E63" s="21"/>
      <c r="F63" s="21"/>
      <c r="G63" s="21"/>
      <c r="H63" s="21" t="s">
        <v>65</v>
      </c>
      <c r="I63" s="21"/>
      <c r="J63" s="21"/>
      <c r="K63" s="21"/>
      <c r="L63" s="20"/>
      <c r="M63" s="20"/>
      <c r="N63" s="20"/>
      <c r="O63" s="20"/>
      <c r="P63" s="32">
        <v>0</v>
      </c>
      <c r="Q63" s="36"/>
      <c r="R63" s="13"/>
      <c r="S63" s="13"/>
      <c r="T63" s="13"/>
      <c r="U63" s="13"/>
      <c r="V63" s="13"/>
      <c r="W63" s="13"/>
      <c r="X63" s="13"/>
      <c r="Y63" s="13"/>
      <c r="Z63" s="50"/>
      <c r="AA63" s="59"/>
      <c r="AD63" s="2">
        <v>0</v>
      </c>
    </row>
    <row r="64" spans="1:30" ht="14.65" customHeight="1">
      <c r="A64" s="1" t="s">
        <v>124</v>
      </c>
      <c r="D64" s="16"/>
      <c r="E64" s="21"/>
      <c r="F64" s="21"/>
      <c r="G64" s="21" t="s">
        <v>125</v>
      </c>
      <c r="H64" s="21"/>
      <c r="I64" s="21"/>
      <c r="J64" s="21"/>
      <c r="K64" s="21"/>
      <c r="L64" s="20"/>
      <c r="M64" s="20"/>
      <c r="N64" s="20"/>
      <c r="O64" s="20"/>
      <c r="P64" s="32">
        <v>0</v>
      </c>
      <c r="Q64" s="36"/>
      <c r="R64" s="13"/>
      <c r="S64" s="13"/>
      <c r="T64" s="13"/>
      <c r="U64" s="13"/>
      <c r="V64" s="13"/>
      <c r="W64" s="13"/>
      <c r="X64" s="13"/>
      <c r="Y64" s="13"/>
      <c r="Z64" s="50"/>
      <c r="AA64" s="59"/>
      <c r="AD64" s="2">
        <v>0</v>
      </c>
    </row>
    <row r="65" spans="1:30" ht="14.65" customHeight="1">
      <c r="A65" s="1" t="s">
        <v>127</v>
      </c>
      <c r="D65" s="16"/>
      <c r="E65" s="21"/>
      <c r="F65" s="21"/>
      <c r="G65" s="21" t="s">
        <v>128</v>
      </c>
      <c r="H65" s="21"/>
      <c r="I65" s="21"/>
      <c r="J65" s="21"/>
      <c r="K65" s="20"/>
      <c r="L65" s="20"/>
      <c r="M65" s="20"/>
      <c r="N65" s="20"/>
      <c r="O65" s="20"/>
      <c r="P65" s="32">
        <v>457570</v>
      </c>
      <c r="Q65" s="36"/>
      <c r="R65" s="13"/>
      <c r="S65" s="13"/>
      <c r="T65" s="13"/>
      <c r="U65" s="13"/>
      <c r="V65" s="13"/>
      <c r="W65" s="13"/>
      <c r="X65" s="13"/>
      <c r="Y65" s="13"/>
      <c r="Z65" s="50"/>
      <c r="AA65" s="59"/>
      <c r="AD65" s="2">
        <v>457570487</v>
      </c>
    </row>
    <row r="66" spans="1:30" ht="14.65" customHeight="1">
      <c r="A66" s="1" t="s">
        <v>129</v>
      </c>
      <c r="D66" s="16"/>
      <c r="E66" s="21"/>
      <c r="F66" s="21"/>
      <c r="G66" s="21" t="s">
        <v>130</v>
      </c>
      <c r="H66" s="21"/>
      <c r="I66" s="21"/>
      <c r="J66" s="21"/>
      <c r="K66" s="20"/>
      <c r="L66" s="20"/>
      <c r="M66" s="20"/>
      <c r="N66" s="20"/>
      <c r="O66" s="20"/>
      <c r="P66" s="32">
        <v>37919</v>
      </c>
      <c r="Q66" s="36"/>
      <c r="R66" s="13"/>
      <c r="S66" s="13"/>
      <c r="T66" s="13"/>
      <c r="U66" s="13"/>
      <c r="V66" s="13"/>
      <c r="W66" s="13"/>
      <c r="X66" s="13"/>
      <c r="Y66" s="13"/>
      <c r="Z66" s="50"/>
      <c r="AA66" s="59"/>
      <c r="AD66" s="2">
        <v>37919487</v>
      </c>
    </row>
    <row r="67" spans="1:30" ht="14.65" customHeight="1">
      <c r="A67" s="1" t="s">
        <v>131</v>
      </c>
      <c r="D67" s="16"/>
      <c r="E67" s="21"/>
      <c r="F67" s="21"/>
      <c r="G67" s="21" t="s">
        <v>25</v>
      </c>
      <c r="H67" s="21"/>
      <c r="I67" s="21"/>
      <c r="J67" s="21"/>
      <c r="K67" s="20"/>
      <c r="L67" s="20"/>
      <c r="M67" s="20"/>
      <c r="N67" s="20"/>
      <c r="O67" s="20"/>
      <c r="P67" s="32">
        <v>4306729</v>
      </c>
      <c r="Q67" s="36"/>
      <c r="R67" s="13"/>
      <c r="S67" s="13"/>
      <c r="T67" s="13"/>
      <c r="U67" s="13"/>
      <c r="V67" s="13"/>
      <c r="W67" s="13"/>
      <c r="X67" s="13"/>
      <c r="Y67" s="13"/>
      <c r="Z67" s="50"/>
      <c r="AA67" s="59"/>
      <c r="AD67" s="2">
        <f>IF(COUNTIF(AD68:AD69,"-")=COUNTA(AD68:AD69),"-",SUM(AD68:AD69))</f>
        <v>4306728956</v>
      </c>
    </row>
    <row r="68" spans="1:30" ht="14.65" customHeight="1">
      <c r="A68" s="1" t="s">
        <v>132</v>
      </c>
      <c r="D68" s="16"/>
      <c r="E68" s="21"/>
      <c r="F68" s="21"/>
      <c r="G68" s="21"/>
      <c r="H68" s="21" t="s">
        <v>134</v>
      </c>
      <c r="I68" s="21"/>
      <c r="J68" s="21"/>
      <c r="K68" s="20"/>
      <c r="L68" s="20"/>
      <c r="M68" s="20"/>
      <c r="N68" s="20"/>
      <c r="O68" s="20"/>
      <c r="P68" s="32">
        <v>0</v>
      </c>
      <c r="Q68" s="36"/>
      <c r="R68" s="13"/>
      <c r="S68" s="13"/>
      <c r="T68" s="13"/>
      <c r="U68" s="13"/>
      <c r="V68" s="13"/>
      <c r="W68" s="13"/>
      <c r="X68" s="13"/>
      <c r="Y68" s="13"/>
      <c r="Z68" s="50"/>
      <c r="AA68" s="59"/>
      <c r="AD68" s="2">
        <v>0</v>
      </c>
    </row>
    <row r="69" spans="1:30" ht="14.65" customHeight="1">
      <c r="A69" s="1" t="s">
        <v>135</v>
      </c>
      <c r="D69" s="16"/>
      <c r="E69" s="20"/>
      <c r="F69" s="21"/>
      <c r="G69" s="21"/>
      <c r="H69" s="21" t="s">
        <v>65</v>
      </c>
      <c r="I69" s="21"/>
      <c r="J69" s="21"/>
      <c r="K69" s="20"/>
      <c r="L69" s="20"/>
      <c r="M69" s="20"/>
      <c r="N69" s="20"/>
      <c r="O69" s="20"/>
      <c r="P69" s="32">
        <v>4306729</v>
      </c>
      <c r="Q69" s="36"/>
      <c r="R69" s="13"/>
      <c r="S69" s="13"/>
      <c r="T69" s="13"/>
      <c r="U69" s="13"/>
      <c r="V69" s="13"/>
      <c r="W69" s="13"/>
      <c r="X69" s="13"/>
      <c r="Y69" s="13"/>
      <c r="Z69" s="50"/>
      <c r="AA69" s="59"/>
      <c r="AD69" s="2">
        <v>4306728956</v>
      </c>
    </row>
    <row r="70" spans="1:30" ht="14.65" customHeight="1">
      <c r="A70" s="1" t="s">
        <v>136</v>
      </c>
      <c r="D70" s="16"/>
      <c r="E70" s="20"/>
      <c r="F70" s="21"/>
      <c r="G70" s="21" t="s">
        <v>65</v>
      </c>
      <c r="H70" s="21"/>
      <c r="I70" s="21"/>
      <c r="J70" s="21"/>
      <c r="K70" s="20"/>
      <c r="L70" s="20"/>
      <c r="M70" s="20"/>
      <c r="N70" s="20"/>
      <c r="O70" s="20"/>
      <c r="P70" s="32">
        <v>0</v>
      </c>
      <c r="Q70" s="36"/>
      <c r="R70" s="13"/>
      <c r="S70" s="13"/>
      <c r="T70" s="13"/>
      <c r="U70" s="13"/>
      <c r="V70" s="13"/>
      <c r="W70" s="13"/>
      <c r="X70" s="13"/>
      <c r="Y70" s="13"/>
      <c r="Z70" s="50"/>
      <c r="AA70" s="59"/>
      <c r="AD70" s="2">
        <v>0</v>
      </c>
    </row>
    <row r="71" spans="1:30" ht="14.65" customHeight="1">
      <c r="A71" s="1" t="s">
        <v>138</v>
      </c>
      <c r="D71" s="16"/>
      <c r="E71" s="20"/>
      <c r="F71" s="21"/>
      <c r="G71" s="21" t="s">
        <v>139</v>
      </c>
      <c r="H71" s="21"/>
      <c r="I71" s="21"/>
      <c r="J71" s="21"/>
      <c r="K71" s="20"/>
      <c r="L71" s="20"/>
      <c r="M71" s="20"/>
      <c r="N71" s="20"/>
      <c r="O71" s="20"/>
      <c r="P71" s="32">
        <v>-25290</v>
      </c>
      <c r="Q71" s="36"/>
      <c r="R71" s="13"/>
      <c r="S71" s="13"/>
      <c r="T71" s="13"/>
      <c r="U71" s="13"/>
      <c r="V71" s="13"/>
      <c r="W71" s="13"/>
      <c r="X71" s="13"/>
      <c r="Y71" s="13"/>
      <c r="Z71" s="50"/>
      <c r="AA71" s="59"/>
      <c r="AD71" s="2">
        <v>-25289555</v>
      </c>
    </row>
    <row r="72" spans="1:30" ht="14.65" customHeight="1">
      <c r="A72" s="1" t="s">
        <v>140</v>
      </c>
      <c r="D72" s="16"/>
      <c r="E72" s="20" t="s">
        <v>142</v>
      </c>
      <c r="F72" s="21"/>
      <c r="G72" s="20"/>
      <c r="H72" s="20"/>
      <c r="I72" s="20"/>
      <c r="J72" s="20"/>
      <c r="K72" s="20"/>
      <c r="L72" s="20"/>
      <c r="M72" s="20"/>
      <c r="N72" s="20"/>
      <c r="O72" s="20"/>
      <c r="P72" s="32">
        <v>9536390</v>
      </c>
      <c r="Q72" s="36"/>
      <c r="R72" s="13"/>
      <c r="S72" s="13"/>
      <c r="T72" s="13"/>
      <c r="U72" s="13"/>
      <c r="V72" s="13"/>
      <c r="W72" s="13"/>
      <c r="X72" s="13"/>
      <c r="Y72" s="13"/>
      <c r="Z72" s="50"/>
      <c r="AA72" s="59"/>
      <c r="AD72" s="2">
        <f>IF(COUNTIF(AD73:AD81,"-")=COUNTA(AD73:AD81),"-",SUM(AD73:AD76,AD79:AD81))</f>
        <v>9536389838</v>
      </c>
    </row>
    <row r="73" spans="1:30" ht="14.65" customHeight="1">
      <c r="A73" s="1" t="s">
        <v>144</v>
      </c>
      <c r="D73" s="16"/>
      <c r="E73" s="20"/>
      <c r="F73" s="21" t="s">
        <v>145</v>
      </c>
      <c r="G73" s="20"/>
      <c r="H73" s="20"/>
      <c r="I73" s="20"/>
      <c r="J73" s="20"/>
      <c r="K73" s="20"/>
      <c r="L73" s="20"/>
      <c r="M73" s="20"/>
      <c r="N73" s="20"/>
      <c r="O73" s="20"/>
      <c r="P73" s="32">
        <v>2043045</v>
      </c>
      <c r="Q73" s="36"/>
      <c r="R73" s="13"/>
      <c r="S73" s="13"/>
      <c r="T73" s="13"/>
      <c r="U73" s="13"/>
      <c r="V73" s="13"/>
      <c r="W73" s="13"/>
      <c r="X73" s="13"/>
      <c r="Y73" s="13"/>
      <c r="Z73" s="50"/>
      <c r="AA73" s="59"/>
      <c r="AD73" s="2">
        <v>2043045058</v>
      </c>
    </row>
    <row r="74" spans="1:30" ht="14.65" customHeight="1">
      <c r="A74" s="1" t="s">
        <v>146</v>
      </c>
      <c r="D74" s="16"/>
      <c r="E74" s="20"/>
      <c r="F74" s="21" t="s">
        <v>147</v>
      </c>
      <c r="G74" s="21"/>
      <c r="H74" s="24"/>
      <c r="I74" s="21"/>
      <c r="J74" s="21"/>
      <c r="K74" s="20"/>
      <c r="L74" s="20"/>
      <c r="M74" s="20"/>
      <c r="N74" s="20"/>
      <c r="O74" s="20"/>
      <c r="P74" s="32">
        <v>139294</v>
      </c>
      <c r="Q74" s="36"/>
      <c r="R74" s="13"/>
      <c r="S74" s="13"/>
      <c r="T74" s="13"/>
      <c r="U74" s="13"/>
      <c r="V74" s="13"/>
      <c r="W74" s="13"/>
      <c r="X74" s="13"/>
      <c r="Y74" s="13"/>
      <c r="Z74" s="50"/>
      <c r="AA74" s="59"/>
      <c r="AD74" s="2">
        <v>139293868</v>
      </c>
    </row>
    <row r="75" spans="1:30" ht="14.65" customHeight="1">
      <c r="A75" s="1">
        <v>1500000</v>
      </c>
      <c r="D75" s="16"/>
      <c r="E75" s="20"/>
      <c r="F75" s="21" t="s">
        <v>148</v>
      </c>
      <c r="G75" s="21"/>
      <c r="H75" s="21"/>
      <c r="I75" s="21"/>
      <c r="J75" s="21"/>
      <c r="K75" s="20"/>
      <c r="L75" s="20"/>
      <c r="M75" s="20"/>
      <c r="N75" s="20"/>
      <c r="O75" s="20"/>
      <c r="P75" s="32">
        <v>4150</v>
      </c>
      <c r="Q75" s="36"/>
      <c r="R75" s="13"/>
      <c r="S75" s="13"/>
      <c r="T75" s="13"/>
      <c r="U75" s="13"/>
      <c r="V75" s="13"/>
      <c r="W75" s="13"/>
      <c r="X75" s="13"/>
      <c r="Y75" s="13"/>
      <c r="Z75" s="50"/>
      <c r="AA75" s="59"/>
      <c r="AD75" s="2">
        <v>4149896</v>
      </c>
    </row>
    <row r="76" spans="1:30" ht="14.65" customHeight="1">
      <c r="A76" s="1" t="s">
        <v>149</v>
      </c>
      <c r="D76" s="16"/>
      <c r="E76" s="21"/>
      <c r="F76" s="21" t="s">
        <v>25</v>
      </c>
      <c r="G76" s="21"/>
      <c r="H76" s="24"/>
      <c r="I76" s="21"/>
      <c r="J76" s="21"/>
      <c r="K76" s="20"/>
      <c r="L76" s="20"/>
      <c r="M76" s="20"/>
      <c r="N76" s="20"/>
      <c r="O76" s="20"/>
      <c r="P76" s="32">
        <v>7269145</v>
      </c>
      <c r="Q76" s="36"/>
      <c r="R76" s="13"/>
      <c r="S76" s="13"/>
      <c r="T76" s="13"/>
      <c r="U76" s="13"/>
      <c r="V76" s="13"/>
      <c r="W76" s="13"/>
      <c r="X76" s="13"/>
      <c r="Y76" s="13"/>
      <c r="Z76" s="50"/>
      <c r="AA76" s="59"/>
      <c r="AD76" s="2">
        <f>IF(COUNTIF(AD77:AD78,"-")=COUNTA(AD77:AD78),"-",SUM(AD77:AD78))</f>
        <v>7269145248</v>
      </c>
    </row>
    <row r="77" spans="1:30" ht="14.65" customHeight="1">
      <c r="A77" s="1" t="s">
        <v>152</v>
      </c>
      <c r="D77" s="16"/>
      <c r="E77" s="21"/>
      <c r="F77" s="21"/>
      <c r="G77" s="21" t="s">
        <v>153</v>
      </c>
      <c r="H77" s="21"/>
      <c r="I77" s="21"/>
      <c r="J77" s="21"/>
      <c r="K77" s="20"/>
      <c r="L77" s="20"/>
      <c r="M77" s="20"/>
      <c r="N77" s="20"/>
      <c r="O77" s="20"/>
      <c r="P77" s="32">
        <v>3239145</v>
      </c>
      <c r="Q77" s="36"/>
      <c r="R77" s="13"/>
      <c r="S77" s="13"/>
      <c r="T77" s="13"/>
      <c r="U77" s="13"/>
      <c r="V77" s="13"/>
      <c r="W77" s="13"/>
      <c r="X77" s="13"/>
      <c r="Y77" s="13"/>
      <c r="Z77" s="50"/>
      <c r="AA77" s="59"/>
      <c r="AD77" s="2">
        <v>3239145185</v>
      </c>
    </row>
    <row r="78" spans="1:30" ht="14.65" customHeight="1">
      <c r="A78" s="1" t="s">
        <v>154</v>
      </c>
      <c r="D78" s="16"/>
      <c r="E78" s="21"/>
      <c r="F78" s="21"/>
      <c r="G78" s="21" t="s">
        <v>134</v>
      </c>
      <c r="H78" s="21"/>
      <c r="I78" s="21"/>
      <c r="J78" s="21"/>
      <c r="K78" s="20"/>
      <c r="L78" s="20"/>
      <c r="M78" s="20"/>
      <c r="N78" s="20"/>
      <c r="O78" s="20"/>
      <c r="P78" s="32">
        <v>4030000</v>
      </c>
      <c r="Q78" s="36"/>
      <c r="R78" s="13"/>
      <c r="S78" s="13"/>
      <c r="T78" s="13"/>
      <c r="U78" s="13"/>
      <c r="V78" s="13"/>
      <c r="W78" s="13"/>
      <c r="X78" s="13"/>
      <c r="Y78" s="13"/>
      <c r="Z78" s="50"/>
      <c r="AA78" s="59"/>
      <c r="AD78" s="2">
        <v>4030000063</v>
      </c>
    </row>
    <row r="79" spans="1:30" ht="14.65" customHeight="1">
      <c r="A79" s="1" t="s">
        <v>156</v>
      </c>
      <c r="D79" s="16"/>
      <c r="E79" s="21"/>
      <c r="F79" s="21" t="s">
        <v>23</v>
      </c>
      <c r="G79" s="21"/>
      <c r="H79" s="21"/>
      <c r="I79" s="21"/>
      <c r="J79" s="21"/>
      <c r="K79" s="20"/>
      <c r="L79" s="20"/>
      <c r="M79" s="20"/>
      <c r="N79" s="20"/>
      <c r="O79" s="20"/>
      <c r="P79" s="32">
        <v>15320</v>
      </c>
      <c r="Q79" s="36"/>
      <c r="R79" s="13"/>
      <c r="S79" s="13"/>
      <c r="T79" s="13"/>
      <c r="U79" s="13"/>
      <c r="V79" s="13"/>
      <c r="W79" s="13"/>
      <c r="X79" s="13"/>
      <c r="Y79" s="13"/>
      <c r="Z79" s="50"/>
      <c r="AA79" s="59"/>
      <c r="AD79" s="2">
        <v>15320265</v>
      </c>
    </row>
    <row r="80" spans="1:30" ht="14.65" customHeight="1">
      <c r="A80" s="1" t="s">
        <v>157</v>
      </c>
      <c r="D80" s="16"/>
      <c r="E80" s="21"/>
      <c r="F80" s="21" t="s">
        <v>65</v>
      </c>
      <c r="G80" s="21"/>
      <c r="H80" s="24"/>
      <c r="I80" s="21"/>
      <c r="J80" s="21"/>
      <c r="K80" s="20"/>
      <c r="L80" s="20"/>
      <c r="M80" s="20"/>
      <c r="N80" s="20"/>
      <c r="O80" s="20"/>
      <c r="P80" s="32">
        <v>79441</v>
      </c>
      <c r="Q80" s="36"/>
      <c r="R80" s="13"/>
      <c r="S80" s="13"/>
      <c r="T80" s="13"/>
      <c r="U80" s="13"/>
      <c r="V80" s="13"/>
      <c r="W80" s="13"/>
      <c r="X80" s="13"/>
      <c r="Y80" s="13"/>
      <c r="Z80" s="50"/>
      <c r="AA80" s="59"/>
      <c r="AD80" s="2">
        <v>79441000</v>
      </c>
    </row>
    <row r="81" spans="1:31" ht="14.65" customHeight="1">
      <c r="A81" s="1" t="s">
        <v>159</v>
      </c>
      <c r="D81" s="16"/>
      <c r="E81" s="21"/>
      <c r="F81" s="13" t="s">
        <v>139</v>
      </c>
      <c r="G81" s="21"/>
      <c r="H81" s="21"/>
      <c r="I81" s="21"/>
      <c r="J81" s="21"/>
      <c r="K81" s="20"/>
      <c r="L81" s="20"/>
      <c r="M81" s="20"/>
      <c r="N81" s="20"/>
      <c r="O81" s="20"/>
      <c r="P81" s="32">
        <v>-14005</v>
      </c>
      <c r="Q81" s="36"/>
      <c r="R81" s="40"/>
      <c r="S81" s="44"/>
      <c r="T81" s="44"/>
      <c r="U81" s="44"/>
      <c r="V81" s="44"/>
      <c r="W81" s="44"/>
      <c r="X81" s="44"/>
      <c r="Y81" s="47"/>
      <c r="Z81" s="52"/>
      <c r="AA81" s="60"/>
      <c r="AD81" s="2">
        <v>-14005497</v>
      </c>
    </row>
    <row r="82" spans="1:31" ht="16.5" customHeight="1">
      <c r="A82" s="1">
        <v>1565000</v>
      </c>
      <c r="B82" s="1" t="s">
        <v>201</v>
      </c>
      <c r="D82" s="16"/>
      <c r="E82" s="21" t="s">
        <v>162</v>
      </c>
      <c r="F82" s="21"/>
      <c r="G82" s="21"/>
      <c r="H82" s="21"/>
      <c r="I82" s="21"/>
      <c r="J82" s="21"/>
      <c r="K82" s="20"/>
      <c r="L82" s="20"/>
      <c r="M82" s="20"/>
      <c r="N82" s="20"/>
      <c r="O82" s="20"/>
      <c r="P82" s="32">
        <v>0</v>
      </c>
      <c r="Q82" s="36"/>
      <c r="R82" s="41" t="s">
        <v>202</v>
      </c>
      <c r="S82" s="45"/>
      <c r="T82" s="45"/>
      <c r="U82" s="45"/>
      <c r="V82" s="45"/>
      <c r="W82" s="45"/>
      <c r="X82" s="45"/>
      <c r="Y82" s="48"/>
      <c r="Z82" s="53">
        <v>39879158</v>
      </c>
      <c r="AA82" s="61"/>
      <c r="AD82" s="2">
        <v>0</v>
      </c>
      <c r="AE82" s="2" t="e">
        <f>IF(AND(AE31="-",AE32="-",#REF!="-"),"-",SUM(AE31,AE32,#REF!))</f>
        <v>#REF!</v>
      </c>
    </row>
    <row r="83" spans="1:31" ht="14.65" customHeight="1">
      <c r="A83" s="1" t="s">
        <v>10</v>
      </c>
      <c r="B83" s="1" t="s">
        <v>116</v>
      </c>
      <c r="D83" s="17" t="s">
        <v>13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9"/>
      <c r="P83" s="33">
        <v>72488216</v>
      </c>
      <c r="Q83" s="37"/>
      <c r="R83" s="14" t="s">
        <v>357</v>
      </c>
      <c r="S83" s="19"/>
      <c r="T83" s="19"/>
      <c r="U83" s="19"/>
      <c r="V83" s="19"/>
      <c r="W83" s="19"/>
      <c r="X83" s="19"/>
      <c r="Y83" s="49"/>
      <c r="Z83" s="33">
        <v>72488216</v>
      </c>
      <c r="AA83" s="62"/>
      <c r="AD83" s="2">
        <f>IF(AND(AD14="-",AD72="-",AD82="-"),"-",SUM(AD14,AD72,AD82))</f>
        <v>72488216172</v>
      </c>
      <c r="AE83" s="2" t="e">
        <f>IF(AND(AE29="-",AE82="-"),"-",SUM(AE29,AE82))</f>
        <v>#REF!</v>
      </c>
    </row>
    <row r="84" spans="1:31" ht="9.75" customHeight="1"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Z84" s="20"/>
      <c r="AA84" s="20"/>
    </row>
    <row r="85" spans="1:31" ht="14.65" customHeight="1">
      <c r="D85" s="5"/>
      <c r="E85" s="23" t="s">
        <v>16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Z85" s="18"/>
      <c r="AA85" s="18"/>
    </row>
  </sheetData>
  <mergeCells count="12">
    <mergeCell ref="D9:AA9"/>
    <mergeCell ref="D10:AA10"/>
    <mergeCell ref="D12:O12"/>
    <mergeCell ref="P12:Q12"/>
    <mergeCell ref="R12:Y12"/>
    <mergeCell ref="Z12:AA12"/>
    <mergeCell ref="R29:Y29"/>
    <mergeCell ref="R35:Y35"/>
    <mergeCell ref="R81:Y81"/>
    <mergeCell ref="R82:Y82"/>
    <mergeCell ref="D83:O83"/>
    <mergeCell ref="R83:Y83"/>
  </mergeCells>
  <phoneticPr fontId="3"/>
  <pageMargins left="0.70866141732283472" right="0.70866141732283472" top="0.39370078740157483" bottom="0.39370078740157483" header="0.51181102362204722" footer="0.51181102362204722"/>
  <pageSetup paperSize="9" scale="70" fitToWidth="1" fitToHeight="1" orientation="portrait" usePrinterDefaults="1" r:id="rId1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Z50"/>
  <sheetViews>
    <sheetView topLeftCell="B1" zoomScale="85" zoomScaleNormal="85" zoomScaleSheetLayoutView="100" workbookViewId="0"/>
  </sheetViews>
  <sheetFormatPr defaultRowHeight="13.5"/>
  <cols>
    <col min="1" max="1" width="9" style="63" hidden="1" customWidth="1"/>
    <col min="2" max="2" width="0.625" style="3" customWidth="1"/>
    <col min="3" max="3" width="1.25" style="64" customWidth="1"/>
    <col min="4" max="12" width="2.125" style="64" customWidth="1"/>
    <col min="13" max="13" width="18.375" style="64" customWidth="1"/>
    <col min="14" max="14" width="21.625" style="64" bestFit="1" customWidth="1"/>
    <col min="15" max="15" width="2.5" style="64" customWidth="1"/>
    <col min="16" max="16" width="0.625" style="64" customWidth="1"/>
    <col min="17" max="17" width="9" style="3" customWidth="1"/>
    <col min="18" max="18" width="9" style="3" hidden="1" customWidth="1"/>
    <col min="19" max="16384" width="9" style="3" customWidth="1"/>
  </cols>
  <sheetData>
    <row r="1" spans="1:26">
      <c r="C1" s="64" t="s">
        <v>246</v>
      </c>
    </row>
    <row r="2" spans="1:26">
      <c r="C2" s="64" t="s">
        <v>88</v>
      </c>
    </row>
    <row r="3" spans="1:26">
      <c r="C3" s="64" t="s">
        <v>352</v>
      </c>
    </row>
    <row r="4" spans="1:26">
      <c r="C4" s="64" t="s">
        <v>366</v>
      </c>
    </row>
    <row r="5" spans="1:26">
      <c r="C5" s="64" t="s">
        <v>160</v>
      </c>
    </row>
    <row r="6" spans="1:26">
      <c r="C6" s="64" t="s">
        <v>367</v>
      </c>
    </row>
    <row r="7" spans="1:26">
      <c r="C7" s="64" t="s">
        <v>368</v>
      </c>
    </row>
    <row r="8" spans="1:26">
      <c r="A8" s="6"/>
      <c r="C8" s="3"/>
      <c r="D8" s="3"/>
      <c r="E8" s="3"/>
      <c r="F8" s="3"/>
      <c r="G8" s="3"/>
      <c r="H8" s="3"/>
      <c r="I8" s="3"/>
      <c r="J8" s="25"/>
      <c r="K8" s="25"/>
      <c r="L8" s="25"/>
      <c r="M8" s="25"/>
      <c r="N8" s="25"/>
      <c r="O8" s="25"/>
      <c r="P8" s="98"/>
    </row>
    <row r="9" spans="1:26" ht="24">
      <c r="C9" s="66" t="s">
        <v>195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75"/>
    </row>
    <row r="10" spans="1:26" ht="17.25">
      <c r="C10" s="67" t="s">
        <v>324</v>
      </c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75"/>
    </row>
    <row r="11" spans="1:26" ht="17.25">
      <c r="C11" s="67" t="s">
        <v>370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75"/>
    </row>
    <row r="12" spans="1:26" ht="18">
      <c r="C12" s="68"/>
      <c r="D12" s="75"/>
      <c r="E12" s="75"/>
      <c r="F12" s="75"/>
      <c r="G12" s="75"/>
      <c r="H12" s="75"/>
      <c r="I12" s="75"/>
      <c r="J12" s="75"/>
      <c r="K12" s="75"/>
      <c r="L12" s="75"/>
      <c r="M12" s="88"/>
      <c r="N12" s="75"/>
      <c r="O12" s="88" t="s">
        <v>369</v>
      </c>
      <c r="P12" s="75"/>
    </row>
    <row r="13" spans="1:26" ht="18">
      <c r="A13" s="63" t="s">
        <v>347</v>
      </c>
      <c r="C13" s="69" t="s">
        <v>3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89" t="s">
        <v>348</v>
      </c>
      <c r="O13" s="93"/>
      <c r="P13" s="75"/>
    </row>
    <row r="14" spans="1:26">
      <c r="A14" s="63" t="s">
        <v>63</v>
      </c>
      <c r="C14" s="70"/>
      <c r="D14" s="77" t="s">
        <v>19</v>
      </c>
      <c r="E14" s="77"/>
      <c r="F14" s="80"/>
      <c r="G14" s="77"/>
      <c r="H14" s="77"/>
      <c r="I14" s="77"/>
      <c r="J14" s="77"/>
      <c r="K14" s="80"/>
      <c r="L14" s="80"/>
      <c r="M14" s="80"/>
      <c r="N14" s="90">
        <v>27724894</v>
      </c>
      <c r="O14" s="94" t="s">
        <v>290</v>
      </c>
      <c r="P14" s="99"/>
      <c r="R14" s="3">
        <f>IF(AND(R15="-",R30="-"),"-",SUM(R15,R30))</f>
        <v>27724893781</v>
      </c>
      <c r="Z14" s="100"/>
    </row>
    <row r="15" spans="1:26">
      <c r="A15" s="63" t="s">
        <v>211</v>
      </c>
      <c r="C15" s="70"/>
      <c r="D15" s="77"/>
      <c r="E15" s="77" t="s">
        <v>212</v>
      </c>
      <c r="F15" s="77"/>
      <c r="G15" s="77"/>
      <c r="H15" s="77"/>
      <c r="I15" s="77"/>
      <c r="J15" s="77"/>
      <c r="K15" s="80"/>
      <c r="L15" s="80"/>
      <c r="M15" s="80"/>
      <c r="N15" s="90">
        <v>8996100</v>
      </c>
      <c r="O15" s="95" t="s">
        <v>290</v>
      </c>
      <c r="P15" s="99"/>
      <c r="R15" s="3">
        <f>IF(COUNTIF(R16:R29,"-")=COUNTA(R16:R29),"-",SUM(R16,R21,R26))</f>
        <v>8996100135</v>
      </c>
      <c r="Z15" s="100"/>
    </row>
    <row r="16" spans="1:26">
      <c r="A16" s="63" t="s">
        <v>214</v>
      </c>
      <c r="C16" s="70"/>
      <c r="D16" s="77"/>
      <c r="E16" s="77"/>
      <c r="F16" s="77" t="s">
        <v>215</v>
      </c>
      <c r="G16" s="77"/>
      <c r="H16" s="77"/>
      <c r="I16" s="77"/>
      <c r="J16" s="77"/>
      <c r="K16" s="80"/>
      <c r="L16" s="80"/>
      <c r="M16" s="80"/>
      <c r="N16" s="90">
        <v>3166691</v>
      </c>
      <c r="O16" s="95" t="s">
        <v>290</v>
      </c>
      <c r="P16" s="99"/>
      <c r="R16" s="3">
        <f>IF(COUNTIF(R17:R20,"-")=COUNTA(R17:R20),"-",SUM(R17:R20))</f>
        <v>3166691242</v>
      </c>
      <c r="Z16" s="100"/>
    </row>
    <row r="17" spans="1:26">
      <c r="A17" s="63" t="s">
        <v>75</v>
      </c>
      <c r="C17" s="70"/>
      <c r="D17" s="77"/>
      <c r="E17" s="77"/>
      <c r="F17" s="77"/>
      <c r="G17" s="77" t="s">
        <v>74</v>
      </c>
      <c r="H17" s="77"/>
      <c r="I17" s="77"/>
      <c r="J17" s="77"/>
      <c r="K17" s="80"/>
      <c r="L17" s="80"/>
      <c r="M17" s="80"/>
      <c r="N17" s="90">
        <v>2161886</v>
      </c>
      <c r="O17" s="95"/>
      <c r="P17" s="99"/>
      <c r="R17" s="3">
        <v>2161885513</v>
      </c>
      <c r="Z17" s="100"/>
    </row>
    <row r="18" spans="1:26">
      <c r="A18" s="63" t="s">
        <v>217</v>
      </c>
      <c r="C18" s="70"/>
      <c r="D18" s="77"/>
      <c r="E18" s="77"/>
      <c r="F18" s="77"/>
      <c r="G18" s="77" t="s">
        <v>73</v>
      </c>
      <c r="H18" s="77"/>
      <c r="I18" s="77"/>
      <c r="J18" s="77"/>
      <c r="K18" s="80"/>
      <c r="L18" s="80"/>
      <c r="M18" s="80"/>
      <c r="N18" s="90">
        <v>229984</v>
      </c>
      <c r="O18" s="95"/>
      <c r="P18" s="99"/>
      <c r="R18" s="3">
        <v>229984077</v>
      </c>
      <c r="Z18" s="100"/>
    </row>
    <row r="19" spans="1:26">
      <c r="A19" s="63" t="s">
        <v>219</v>
      </c>
      <c r="C19" s="70"/>
      <c r="D19" s="77"/>
      <c r="E19" s="77"/>
      <c r="F19" s="77"/>
      <c r="G19" s="77" t="s">
        <v>221</v>
      </c>
      <c r="H19" s="77"/>
      <c r="I19" s="77"/>
      <c r="J19" s="77"/>
      <c r="K19" s="80"/>
      <c r="L19" s="80"/>
      <c r="M19" s="80"/>
      <c r="N19" s="90">
        <v>12929</v>
      </c>
      <c r="O19" s="95"/>
      <c r="P19" s="99"/>
      <c r="R19" s="3">
        <v>12928528</v>
      </c>
      <c r="Z19" s="100"/>
    </row>
    <row r="20" spans="1:26">
      <c r="A20" s="63" t="s">
        <v>78</v>
      </c>
      <c r="C20" s="70"/>
      <c r="D20" s="77"/>
      <c r="E20" s="77"/>
      <c r="F20" s="77"/>
      <c r="G20" s="77" t="s">
        <v>65</v>
      </c>
      <c r="H20" s="77"/>
      <c r="I20" s="77"/>
      <c r="J20" s="77"/>
      <c r="K20" s="80"/>
      <c r="L20" s="80"/>
      <c r="M20" s="80"/>
      <c r="N20" s="90">
        <v>761893</v>
      </c>
      <c r="O20" s="95"/>
      <c r="P20" s="99"/>
      <c r="R20" s="3">
        <v>761893124</v>
      </c>
      <c r="Z20" s="100"/>
    </row>
    <row r="21" spans="1:26">
      <c r="A21" s="63" t="s">
        <v>222</v>
      </c>
      <c r="C21" s="70"/>
      <c r="D21" s="77"/>
      <c r="E21" s="77"/>
      <c r="F21" s="77" t="s">
        <v>224</v>
      </c>
      <c r="G21" s="77"/>
      <c r="H21" s="77"/>
      <c r="I21" s="77"/>
      <c r="J21" s="77"/>
      <c r="K21" s="80"/>
      <c r="L21" s="80"/>
      <c r="M21" s="80"/>
      <c r="N21" s="90">
        <v>5277738</v>
      </c>
      <c r="O21" s="95"/>
      <c r="P21" s="99"/>
      <c r="R21" s="3">
        <f>IF(COUNTIF(R22:R25,"-")=COUNTA(R22:R25),"-",SUM(R22:R25))</f>
        <v>5277737838</v>
      </c>
      <c r="Z21" s="100"/>
    </row>
    <row r="22" spans="1:26">
      <c r="A22" s="63" t="s">
        <v>18</v>
      </c>
      <c r="C22" s="70"/>
      <c r="D22" s="77"/>
      <c r="E22" s="77"/>
      <c r="F22" s="77"/>
      <c r="G22" s="77" t="s">
        <v>225</v>
      </c>
      <c r="H22" s="77"/>
      <c r="I22" s="77"/>
      <c r="J22" s="77"/>
      <c r="K22" s="80"/>
      <c r="L22" s="80"/>
      <c r="M22" s="80"/>
      <c r="N22" s="90">
        <v>2616381</v>
      </c>
      <c r="O22" s="95"/>
      <c r="P22" s="99"/>
      <c r="R22" s="3">
        <v>2616381096</v>
      </c>
      <c r="Z22" s="100"/>
    </row>
    <row r="23" spans="1:26">
      <c r="A23" s="63" t="s">
        <v>227</v>
      </c>
      <c r="C23" s="70"/>
      <c r="D23" s="77"/>
      <c r="E23" s="77"/>
      <c r="F23" s="77"/>
      <c r="G23" s="77" t="s">
        <v>192</v>
      </c>
      <c r="H23" s="77"/>
      <c r="I23" s="77"/>
      <c r="J23" s="77"/>
      <c r="K23" s="80"/>
      <c r="L23" s="80"/>
      <c r="M23" s="80"/>
      <c r="N23" s="90">
        <v>509405</v>
      </c>
      <c r="O23" s="95"/>
      <c r="P23" s="99"/>
      <c r="R23" s="3">
        <v>509404636</v>
      </c>
      <c r="Z23" s="100"/>
    </row>
    <row r="24" spans="1:26">
      <c r="A24" s="63" t="s">
        <v>179</v>
      </c>
      <c r="C24" s="70"/>
      <c r="D24" s="77"/>
      <c r="E24" s="77"/>
      <c r="F24" s="77"/>
      <c r="G24" s="77" t="s">
        <v>213</v>
      </c>
      <c r="H24" s="77"/>
      <c r="I24" s="77"/>
      <c r="J24" s="77"/>
      <c r="K24" s="80"/>
      <c r="L24" s="80"/>
      <c r="M24" s="80"/>
      <c r="N24" s="90">
        <v>2151952</v>
      </c>
      <c r="O24" s="95"/>
      <c r="P24" s="99"/>
      <c r="R24" s="3">
        <v>2151952106</v>
      </c>
      <c r="Z24" s="100"/>
    </row>
    <row r="25" spans="1:26">
      <c r="A25" s="63" t="s">
        <v>229</v>
      </c>
      <c r="C25" s="70"/>
      <c r="D25" s="77"/>
      <c r="E25" s="77"/>
      <c r="F25" s="77"/>
      <c r="G25" s="77" t="s">
        <v>65</v>
      </c>
      <c r="H25" s="77"/>
      <c r="I25" s="77"/>
      <c r="J25" s="77"/>
      <c r="K25" s="80"/>
      <c r="L25" s="80"/>
      <c r="M25" s="80"/>
      <c r="N25" s="90">
        <v>0</v>
      </c>
      <c r="O25" s="95"/>
      <c r="P25" s="99"/>
      <c r="R25" s="3">
        <v>0</v>
      </c>
      <c r="Z25" s="100"/>
    </row>
    <row r="26" spans="1:26">
      <c r="A26" s="63" t="s">
        <v>230</v>
      </c>
      <c r="C26" s="70"/>
      <c r="D26" s="77"/>
      <c r="E26" s="77"/>
      <c r="F26" s="77" t="s">
        <v>231</v>
      </c>
      <c r="G26" s="77"/>
      <c r="H26" s="77"/>
      <c r="I26" s="77"/>
      <c r="J26" s="77"/>
      <c r="K26" s="80"/>
      <c r="L26" s="80"/>
      <c r="M26" s="80"/>
      <c r="N26" s="90">
        <v>551671</v>
      </c>
      <c r="O26" s="95"/>
      <c r="P26" s="99"/>
      <c r="R26" s="3">
        <f>IF(COUNTIF(R27:R29,"-")=COUNTA(R27:R29),"-",SUM(R27:R29))</f>
        <v>551671055</v>
      </c>
      <c r="Z26" s="100"/>
    </row>
    <row r="27" spans="1:26">
      <c r="A27" s="63" t="s">
        <v>233</v>
      </c>
      <c r="C27" s="70"/>
      <c r="D27" s="77"/>
      <c r="E27" s="77"/>
      <c r="F27" s="80"/>
      <c r="G27" s="80" t="s">
        <v>234</v>
      </c>
      <c r="H27" s="80"/>
      <c r="I27" s="77"/>
      <c r="J27" s="77"/>
      <c r="K27" s="80"/>
      <c r="L27" s="80"/>
      <c r="M27" s="80"/>
      <c r="N27" s="90">
        <v>190092</v>
      </c>
      <c r="O27" s="95"/>
      <c r="P27" s="99"/>
      <c r="R27" s="3">
        <v>190091513</v>
      </c>
      <c r="Z27" s="100"/>
    </row>
    <row r="28" spans="1:26">
      <c r="A28" s="63" t="s">
        <v>165</v>
      </c>
      <c r="C28" s="70"/>
      <c r="D28" s="77"/>
      <c r="E28" s="77"/>
      <c r="F28" s="80"/>
      <c r="G28" s="77" t="s">
        <v>236</v>
      </c>
      <c r="H28" s="77"/>
      <c r="I28" s="77"/>
      <c r="J28" s="77"/>
      <c r="K28" s="80"/>
      <c r="L28" s="80"/>
      <c r="M28" s="80"/>
      <c r="N28" s="90">
        <v>38574</v>
      </c>
      <c r="O28" s="95"/>
      <c r="P28" s="99"/>
      <c r="R28" s="3">
        <v>38574412</v>
      </c>
      <c r="Z28" s="100"/>
    </row>
    <row r="29" spans="1:26">
      <c r="A29" s="63" t="s">
        <v>237</v>
      </c>
      <c r="C29" s="70"/>
      <c r="D29" s="77"/>
      <c r="E29" s="77"/>
      <c r="F29" s="80"/>
      <c r="G29" s="77" t="s">
        <v>65</v>
      </c>
      <c r="H29" s="77"/>
      <c r="I29" s="77"/>
      <c r="J29" s="77"/>
      <c r="K29" s="80"/>
      <c r="L29" s="80"/>
      <c r="M29" s="80"/>
      <c r="N29" s="90">
        <v>323005</v>
      </c>
      <c r="O29" s="95"/>
      <c r="P29" s="99"/>
      <c r="R29" s="3">
        <v>323005130</v>
      </c>
      <c r="Z29" s="100"/>
    </row>
    <row r="30" spans="1:26">
      <c r="A30" s="63" t="s">
        <v>239</v>
      </c>
      <c r="C30" s="70"/>
      <c r="D30" s="77"/>
      <c r="E30" s="80" t="s">
        <v>240</v>
      </c>
      <c r="F30" s="80"/>
      <c r="G30" s="77"/>
      <c r="H30" s="77"/>
      <c r="I30" s="77"/>
      <c r="J30" s="77"/>
      <c r="K30" s="80"/>
      <c r="L30" s="80"/>
      <c r="M30" s="80"/>
      <c r="N30" s="90">
        <v>18728794</v>
      </c>
      <c r="O30" s="95"/>
      <c r="P30" s="99"/>
      <c r="R30" s="3">
        <f>IF(COUNTIF(R31:R34,"-")=COUNTA(R31:R34),"-",SUM(R31:R34))</f>
        <v>18728793646</v>
      </c>
      <c r="Z30" s="100"/>
    </row>
    <row r="31" spans="1:26">
      <c r="A31" s="63" t="s">
        <v>178</v>
      </c>
      <c r="C31" s="70"/>
      <c r="D31" s="77"/>
      <c r="E31" s="77"/>
      <c r="F31" s="77" t="s">
        <v>241</v>
      </c>
      <c r="G31" s="77"/>
      <c r="H31" s="77"/>
      <c r="I31" s="77"/>
      <c r="J31" s="77"/>
      <c r="K31" s="80"/>
      <c r="L31" s="80"/>
      <c r="M31" s="80"/>
      <c r="N31" s="90">
        <v>14280037</v>
      </c>
      <c r="O31" s="95"/>
      <c r="P31" s="99"/>
      <c r="R31" s="3">
        <v>14280036510</v>
      </c>
      <c r="Z31" s="100"/>
    </row>
    <row r="32" spans="1:26">
      <c r="A32" s="63" t="s">
        <v>108</v>
      </c>
      <c r="C32" s="70"/>
      <c r="D32" s="77"/>
      <c r="E32" s="77"/>
      <c r="F32" s="77" t="s">
        <v>243</v>
      </c>
      <c r="G32" s="77"/>
      <c r="H32" s="77"/>
      <c r="I32" s="77"/>
      <c r="J32" s="77"/>
      <c r="K32" s="80"/>
      <c r="L32" s="80"/>
      <c r="M32" s="80"/>
      <c r="N32" s="90">
        <v>3658290</v>
      </c>
      <c r="O32" s="95"/>
      <c r="P32" s="99"/>
      <c r="R32" s="3">
        <v>3658289750</v>
      </c>
      <c r="Z32" s="100"/>
    </row>
    <row r="33" spans="1:26">
      <c r="A33" s="63" t="s">
        <v>5</v>
      </c>
      <c r="C33" s="70"/>
      <c r="D33" s="77"/>
      <c r="E33" s="77"/>
      <c r="F33" s="77" t="s">
        <v>2</v>
      </c>
      <c r="G33" s="77"/>
      <c r="H33" s="77"/>
      <c r="I33" s="77"/>
      <c r="J33" s="77"/>
      <c r="K33" s="80"/>
      <c r="L33" s="80"/>
      <c r="M33" s="80"/>
      <c r="N33" s="90">
        <v>731454</v>
      </c>
      <c r="O33" s="95"/>
      <c r="P33" s="99"/>
      <c r="R33" s="3">
        <v>731454000</v>
      </c>
      <c r="Z33" s="100"/>
    </row>
    <row r="34" spans="1:26">
      <c r="A34" s="63" t="s">
        <v>95</v>
      </c>
      <c r="C34" s="70"/>
      <c r="D34" s="77"/>
      <c r="E34" s="77"/>
      <c r="F34" s="77" t="s">
        <v>65</v>
      </c>
      <c r="G34" s="77"/>
      <c r="H34" s="77"/>
      <c r="I34" s="77"/>
      <c r="J34" s="77"/>
      <c r="K34" s="80"/>
      <c r="L34" s="80"/>
      <c r="M34" s="80"/>
      <c r="N34" s="90">
        <v>59013</v>
      </c>
      <c r="O34" s="95"/>
      <c r="P34" s="99"/>
      <c r="R34" s="3">
        <v>59013386</v>
      </c>
      <c r="Z34" s="100"/>
    </row>
    <row r="35" spans="1:26">
      <c r="A35" s="63" t="s">
        <v>220</v>
      </c>
      <c r="C35" s="70"/>
      <c r="D35" s="77" t="s">
        <v>244</v>
      </c>
      <c r="E35" s="77"/>
      <c r="F35" s="77"/>
      <c r="G35" s="77"/>
      <c r="H35" s="77"/>
      <c r="I35" s="77"/>
      <c r="J35" s="77"/>
      <c r="K35" s="80"/>
      <c r="L35" s="80"/>
      <c r="M35" s="80"/>
      <c r="N35" s="90">
        <v>1518296</v>
      </c>
      <c r="O35" s="95"/>
      <c r="P35" s="99"/>
      <c r="R35" s="3">
        <f>IF(COUNTIF(R36:R37,"-")=COUNTA(R36:R37),"-",SUM(R36:R37))</f>
        <v>1518295573</v>
      </c>
      <c r="Z35" s="100"/>
    </row>
    <row r="36" spans="1:26">
      <c r="A36" s="63" t="s">
        <v>245</v>
      </c>
      <c r="C36" s="70"/>
      <c r="D36" s="77"/>
      <c r="E36" s="77" t="s">
        <v>247</v>
      </c>
      <c r="F36" s="77"/>
      <c r="G36" s="77"/>
      <c r="H36" s="77"/>
      <c r="I36" s="77"/>
      <c r="J36" s="77"/>
      <c r="K36" s="85"/>
      <c r="L36" s="85"/>
      <c r="M36" s="85"/>
      <c r="N36" s="90">
        <v>729812</v>
      </c>
      <c r="O36" s="95"/>
      <c r="P36" s="99"/>
      <c r="R36" s="3">
        <v>729811544</v>
      </c>
      <c r="Z36" s="100"/>
    </row>
    <row r="37" spans="1:26">
      <c r="A37" s="63" t="s">
        <v>248</v>
      </c>
      <c r="C37" s="70"/>
      <c r="D37" s="77"/>
      <c r="E37" s="77" t="s">
        <v>65</v>
      </c>
      <c r="F37" s="77"/>
      <c r="G37" s="80"/>
      <c r="H37" s="77"/>
      <c r="I37" s="77"/>
      <c r="J37" s="77"/>
      <c r="K37" s="85"/>
      <c r="L37" s="85"/>
      <c r="M37" s="85"/>
      <c r="N37" s="90">
        <v>788484</v>
      </c>
      <c r="O37" s="95"/>
      <c r="P37" s="99"/>
      <c r="R37" s="3">
        <v>788484029</v>
      </c>
      <c r="Z37" s="100"/>
    </row>
    <row r="38" spans="1:26">
      <c r="A38" s="63" t="s">
        <v>197</v>
      </c>
      <c r="C38" s="71" t="s">
        <v>210</v>
      </c>
      <c r="D38" s="78"/>
      <c r="E38" s="78"/>
      <c r="F38" s="78"/>
      <c r="G38" s="78"/>
      <c r="H38" s="78"/>
      <c r="I38" s="78"/>
      <c r="J38" s="78"/>
      <c r="K38" s="86"/>
      <c r="L38" s="86"/>
      <c r="M38" s="86"/>
      <c r="N38" s="91">
        <v>-26206598</v>
      </c>
      <c r="O38" s="96"/>
      <c r="P38" s="99"/>
      <c r="R38" s="3">
        <f>IF(COUNTIF(R14:R35,"-")=COUNTA(R14:R35),"-",SUM(R35)-SUM(R14))</f>
        <v>-26206598208</v>
      </c>
      <c r="Z38" s="100"/>
    </row>
    <row r="39" spans="1:26">
      <c r="A39" s="63" t="s">
        <v>250</v>
      </c>
      <c r="C39" s="70"/>
      <c r="D39" s="77" t="s">
        <v>80</v>
      </c>
      <c r="E39" s="77"/>
      <c r="F39" s="80"/>
      <c r="G39" s="77"/>
      <c r="H39" s="77"/>
      <c r="I39" s="77"/>
      <c r="J39" s="77"/>
      <c r="K39" s="80"/>
      <c r="L39" s="80"/>
      <c r="M39" s="80"/>
      <c r="N39" s="90">
        <v>282330</v>
      </c>
      <c r="O39" s="94"/>
      <c r="P39" s="99"/>
      <c r="R39" s="3">
        <f>IF(COUNTIF(R40:R44,"-")=COUNTA(R40:R44),"-",SUM(R40:R44))</f>
        <v>282330173</v>
      </c>
      <c r="Z39" s="100"/>
    </row>
    <row r="40" spans="1:26">
      <c r="A40" s="63" t="s">
        <v>253</v>
      </c>
      <c r="C40" s="70"/>
      <c r="D40" s="77"/>
      <c r="E40" s="80" t="s">
        <v>93</v>
      </c>
      <c r="F40" s="80"/>
      <c r="G40" s="77"/>
      <c r="H40" s="77"/>
      <c r="I40" s="77"/>
      <c r="J40" s="77"/>
      <c r="K40" s="80"/>
      <c r="L40" s="80"/>
      <c r="M40" s="80"/>
      <c r="N40" s="90">
        <v>139951</v>
      </c>
      <c r="O40" s="95"/>
      <c r="P40" s="99"/>
      <c r="R40" s="3">
        <v>139951053</v>
      </c>
      <c r="Z40" s="100"/>
    </row>
    <row r="41" spans="1:26">
      <c r="A41" s="63" t="s">
        <v>254</v>
      </c>
      <c r="C41" s="70"/>
      <c r="D41" s="77"/>
      <c r="E41" s="80" t="s">
        <v>256</v>
      </c>
      <c r="F41" s="80"/>
      <c r="G41" s="77"/>
      <c r="H41" s="77"/>
      <c r="I41" s="77"/>
      <c r="J41" s="77"/>
      <c r="K41" s="80"/>
      <c r="L41" s="80"/>
      <c r="M41" s="80"/>
      <c r="N41" s="90">
        <v>141930</v>
      </c>
      <c r="O41" s="95"/>
      <c r="P41" s="99"/>
      <c r="R41" s="3">
        <v>141929921</v>
      </c>
      <c r="Z41" s="100"/>
    </row>
    <row r="42" spans="1:26">
      <c r="A42" s="63" t="s">
        <v>257</v>
      </c>
      <c r="C42" s="70"/>
      <c r="D42" s="77"/>
      <c r="E42" s="80" t="s">
        <v>258</v>
      </c>
      <c r="F42" s="80"/>
      <c r="G42" s="77"/>
      <c r="H42" s="80"/>
      <c r="I42" s="77"/>
      <c r="J42" s="77"/>
      <c r="K42" s="80"/>
      <c r="L42" s="80"/>
      <c r="M42" s="80"/>
      <c r="N42" s="90">
        <v>0</v>
      </c>
      <c r="O42" s="95"/>
      <c r="P42" s="99"/>
      <c r="R42" s="3">
        <v>0</v>
      </c>
      <c r="Z42" s="100"/>
    </row>
    <row r="43" spans="1:26">
      <c r="A43" s="63" t="s">
        <v>182</v>
      </c>
      <c r="C43" s="70"/>
      <c r="D43" s="77"/>
      <c r="E43" s="77" t="s">
        <v>259</v>
      </c>
      <c r="F43" s="77"/>
      <c r="G43" s="77"/>
      <c r="H43" s="77"/>
      <c r="I43" s="77"/>
      <c r="J43" s="77"/>
      <c r="K43" s="80"/>
      <c r="L43" s="80"/>
      <c r="M43" s="80"/>
      <c r="N43" s="90">
        <v>0</v>
      </c>
      <c r="O43" s="95"/>
      <c r="P43" s="99"/>
      <c r="R43" s="3">
        <v>0</v>
      </c>
      <c r="Z43" s="100"/>
    </row>
    <row r="44" spans="1:26">
      <c r="A44" s="63" t="s">
        <v>260</v>
      </c>
      <c r="C44" s="70"/>
      <c r="D44" s="77"/>
      <c r="E44" s="77" t="s">
        <v>65</v>
      </c>
      <c r="F44" s="77"/>
      <c r="G44" s="77"/>
      <c r="H44" s="77"/>
      <c r="I44" s="77"/>
      <c r="J44" s="77"/>
      <c r="K44" s="80"/>
      <c r="L44" s="80"/>
      <c r="M44" s="80"/>
      <c r="N44" s="90">
        <v>449</v>
      </c>
      <c r="O44" s="95"/>
      <c r="P44" s="99"/>
      <c r="R44" s="3">
        <v>449199</v>
      </c>
      <c r="Z44" s="100"/>
    </row>
    <row r="45" spans="1:26">
      <c r="A45" s="63" t="s">
        <v>262</v>
      </c>
      <c r="C45" s="70"/>
      <c r="D45" s="77" t="s">
        <v>263</v>
      </c>
      <c r="E45" s="77"/>
      <c r="F45" s="77"/>
      <c r="G45" s="77"/>
      <c r="H45" s="77"/>
      <c r="I45" s="77"/>
      <c r="J45" s="77"/>
      <c r="K45" s="85"/>
      <c r="L45" s="85"/>
      <c r="M45" s="85"/>
      <c r="N45" s="90">
        <v>9822</v>
      </c>
      <c r="O45" s="94"/>
      <c r="P45" s="99"/>
      <c r="R45" s="3">
        <f>IF(COUNTIF(R46:R47,"-")=COUNTA(R46:R47),"-",SUM(R46:R47))</f>
        <v>9822041</v>
      </c>
      <c r="Z45" s="100"/>
    </row>
    <row r="46" spans="1:26">
      <c r="A46" s="63" t="s">
        <v>164</v>
      </c>
      <c r="C46" s="70"/>
      <c r="D46" s="77"/>
      <c r="E46" s="77" t="s">
        <v>264</v>
      </c>
      <c r="F46" s="77"/>
      <c r="G46" s="77"/>
      <c r="H46" s="77"/>
      <c r="I46" s="77"/>
      <c r="J46" s="77"/>
      <c r="K46" s="85"/>
      <c r="L46" s="85"/>
      <c r="M46" s="85"/>
      <c r="N46" s="90">
        <v>9822</v>
      </c>
      <c r="O46" s="95"/>
      <c r="P46" s="99"/>
      <c r="R46" s="3">
        <v>9822041</v>
      </c>
      <c r="Z46" s="100"/>
    </row>
    <row r="47" spans="1:26" ht="14.25">
      <c r="A47" s="63" t="s">
        <v>265</v>
      </c>
      <c r="C47" s="70"/>
      <c r="D47" s="77"/>
      <c r="E47" s="77" t="s">
        <v>65</v>
      </c>
      <c r="F47" s="77"/>
      <c r="G47" s="77"/>
      <c r="H47" s="77"/>
      <c r="I47" s="77"/>
      <c r="J47" s="77"/>
      <c r="K47" s="85"/>
      <c r="L47" s="85"/>
      <c r="M47" s="85"/>
      <c r="N47" s="90">
        <v>0</v>
      </c>
      <c r="O47" s="95"/>
      <c r="P47" s="99"/>
      <c r="R47" s="3">
        <v>0</v>
      </c>
      <c r="Z47" s="100"/>
    </row>
    <row r="48" spans="1:26" ht="14.25">
      <c r="A48" s="63" t="s">
        <v>82</v>
      </c>
      <c r="C48" s="72" t="s">
        <v>238</v>
      </c>
      <c r="D48" s="79"/>
      <c r="E48" s="79"/>
      <c r="F48" s="79"/>
      <c r="G48" s="79"/>
      <c r="H48" s="79"/>
      <c r="I48" s="79"/>
      <c r="J48" s="79"/>
      <c r="K48" s="87"/>
      <c r="L48" s="87"/>
      <c r="M48" s="87"/>
      <c r="N48" s="92">
        <v>-26479106</v>
      </c>
      <c r="O48" s="97"/>
      <c r="P48" s="99"/>
      <c r="R48" s="3">
        <f>IF(COUNTIF(R38:R47,"-")=COUNTA(R38:R47),"-",SUM(R38,R45)-SUM(R39))</f>
        <v>-26479106340</v>
      </c>
      <c r="Z48" s="100"/>
    </row>
    <row r="49" spans="1:12" s="25" customFormat="1" ht="3.75" customHeight="1">
      <c r="A49" s="65"/>
      <c r="C49" s="73"/>
      <c r="D49" s="73"/>
      <c r="E49" s="81"/>
      <c r="F49" s="81"/>
      <c r="G49" s="81"/>
      <c r="H49" s="81"/>
      <c r="I49" s="81"/>
      <c r="J49" s="83"/>
      <c r="K49" s="83"/>
      <c r="L49" s="83"/>
    </row>
    <row r="50" spans="1:12" s="25" customFormat="1" ht="15.6" customHeight="1">
      <c r="A50" s="65"/>
      <c r="C50" s="74"/>
      <c r="D50" s="74" t="s">
        <v>16</v>
      </c>
      <c r="E50" s="82"/>
      <c r="F50" s="82"/>
      <c r="G50" s="82"/>
      <c r="H50" s="82"/>
      <c r="I50" s="82"/>
      <c r="J50" s="84"/>
      <c r="K50" s="84"/>
      <c r="L50" s="84"/>
    </row>
  </sheetData>
  <mergeCells count="5">
    <mergeCell ref="C9:O9"/>
    <mergeCell ref="C10:O10"/>
    <mergeCell ref="C11:O11"/>
    <mergeCell ref="C13:M13"/>
    <mergeCell ref="N13:O13"/>
  </mergeCells>
  <phoneticPr fontId="3"/>
  <pageMargins left="0.7" right="0.7" top="0.39370078740157483" bottom="0.39370078740157483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/>
  <cols>
    <col min="1" max="1" width="9" style="1" hidden="1" customWidth="1"/>
    <col min="2" max="2" width="1.125" style="2" customWidth="1"/>
    <col min="3" max="3" width="1.625" style="2" customWidth="1"/>
    <col min="4" max="9" width="2" style="2" customWidth="1"/>
    <col min="10" max="10" width="15.375" style="2" customWidth="1"/>
    <col min="11" max="11" width="21.625" style="2" bestFit="1" customWidth="1"/>
    <col min="12" max="12" width="3" style="2" bestFit="1" customWidth="1"/>
    <col min="13" max="13" width="21.625" style="2" bestFit="1" customWidth="1"/>
    <col min="14" max="14" width="3" style="2" bestFit="1" customWidth="1"/>
    <col min="15" max="15" width="21.625" style="2" bestFit="1" customWidth="1"/>
    <col min="16" max="16" width="3" style="2" bestFit="1" customWidth="1"/>
    <col min="17" max="17" width="21.625" style="2" hidden="1" customWidth="1"/>
    <col min="18" max="18" width="3" style="2" hidden="1" customWidth="1"/>
    <col min="19" max="19" width="1" style="2" customWidth="1"/>
    <col min="20" max="20" width="9" style="2" customWidth="1"/>
    <col min="21" max="24" width="9" style="2" hidden="1" customWidth="1"/>
    <col min="25" max="16384" width="9" style="2" customWidth="1"/>
  </cols>
  <sheetData>
    <row r="1" spans="1:24">
      <c r="C1" s="2" t="s">
        <v>246</v>
      </c>
    </row>
    <row r="2" spans="1:24">
      <c r="C2" s="2" t="s">
        <v>88</v>
      </c>
    </row>
    <row r="3" spans="1:24">
      <c r="C3" s="2" t="s">
        <v>352</v>
      </c>
    </row>
    <row r="4" spans="1:24">
      <c r="C4" s="2" t="s">
        <v>366</v>
      </c>
    </row>
    <row r="5" spans="1:24">
      <c r="C5" s="2" t="s">
        <v>160</v>
      </c>
    </row>
    <row r="6" spans="1:24">
      <c r="C6" s="2" t="s">
        <v>367</v>
      </c>
    </row>
    <row r="7" spans="1:24">
      <c r="C7" s="2" t="s">
        <v>368</v>
      </c>
    </row>
    <row r="9" spans="1:24" ht="24">
      <c r="B9" s="101"/>
      <c r="C9" s="11" t="s">
        <v>223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24" ht="17.25">
      <c r="B10" s="102"/>
      <c r="C10" s="105" t="s">
        <v>324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</row>
    <row r="11" spans="1:24" ht="17.25">
      <c r="B11" s="102"/>
      <c r="C11" s="105" t="s">
        <v>370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spans="1:24" ht="15.75" customHeight="1">
      <c r="B12" s="103"/>
      <c r="C12" s="106"/>
      <c r="D12" s="106"/>
      <c r="E12" s="106"/>
      <c r="F12" s="106"/>
      <c r="G12" s="106"/>
      <c r="H12" s="106"/>
      <c r="I12" s="106"/>
      <c r="J12" s="132"/>
      <c r="K12" s="106"/>
      <c r="L12" s="132"/>
      <c r="M12" s="106"/>
      <c r="N12" s="106"/>
      <c r="O12" s="106"/>
      <c r="P12" s="166" t="s">
        <v>369</v>
      </c>
      <c r="Q12" s="106"/>
      <c r="R12" s="132"/>
    </row>
    <row r="13" spans="1:24" ht="12.75" customHeight="1">
      <c r="B13" s="13"/>
      <c r="C13" s="107" t="s">
        <v>3</v>
      </c>
      <c r="D13" s="117"/>
      <c r="E13" s="117"/>
      <c r="F13" s="117"/>
      <c r="G13" s="117"/>
      <c r="H13" s="117"/>
      <c r="I13" s="117"/>
      <c r="J13" s="133"/>
      <c r="K13" s="136" t="s">
        <v>358</v>
      </c>
      <c r="L13" s="117"/>
      <c r="M13" s="150"/>
      <c r="N13" s="150"/>
      <c r="O13" s="150"/>
      <c r="P13" s="167"/>
      <c r="Q13" s="150"/>
      <c r="R13" s="167"/>
    </row>
    <row r="14" spans="1:24" ht="29.25" customHeight="1">
      <c r="A14" s="1" t="s">
        <v>347</v>
      </c>
      <c r="B14" s="13"/>
      <c r="C14" s="108"/>
      <c r="D14" s="118"/>
      <c r="E14" s="118"/>
      <c r="F14" s="118"/>
      <c r="G14" s="118"/>
      <c r="H14" s="118"/>
      <c r="I14" s="118"/>
      <c r="J14" s="134"/>
      <c r="K14" s="137"/>
      <c r="L14" s="118"/>
      <c r="M14" s="151" t="s">
        <v>359</v>
      </c>
      <c r="N14" s="156"/>
      <c r="O14" s="151" t="s">
        <v>360</v>
      </c>
      <c r="P14" s="168"/>
      <c r="Q14" s="175" t="s">
        <v>209</v>
      </c>
      <c r="R14" s="168"/>
    </row>
    <row r="15" spans="1:24" ht="15.95" customHeight="1">
      <c r="A15" s="1" t="s">
        <v>61</v>
      </c>
      <c r="B15" s="104"/>
      <c r="C15" s="109" t="s">
        <v>53</v>
      </c>
      <c r="D15" s="119"/>
      <c r="E15" s="119"/>
      <c r="F15" s="119"/>
      <c r="G15" s="119"/>
      <c r="H15" s="119"/>
      <c r="I15" s="119"/>
      <c r="J15" s="135"/>
      <c r="K15" s="138">
        <v>41197269</v>
      </c>
      <c r="L15" s="143"/>
      <c r="M15" s="138">
        <v>71439187</v>
      </c>
      <c r="N15" s="157"/>
      <c r="O15" s="138">
        <v>-30241918</v>
      </c>
      <c r="P15" s="169"/>
      <c r="Q15" s="176" t="s">
        <v>37</v>
      </c>
      <c r="R15" s="169"/>
      <c r="U15" s="191">
        <f t="shared" ref="U15:U20" si="0">IF(COUNTIF(V15:X15,"-")=COUNTA(V15:X15),"-",SUM(V15:X15))</f>
        <v>41197268852</v>
      </c>
      <c r="V15" s="191">
        <v>71439187227</v>
      </c>
      <c r="W15" s="191">
        <v>-30241918375</v>
      </c>
      <c r="X15" s="191" t="s">
        <v>37</v>
      </c>
    </row>
    <row r="16" spans="1:24" ht="15.95" customHeight="1">
      <c r="A16" s="1" t="s">
        <v>266</v>
      </c>
      <c r="B16" s="104"/>
      <c r="C16" s="16"/>
      <c r="D16" s="21" t="s">
        <v>267</v>
      </c>
      <c r="E16" s="21"/>
      <c r="F16" s="21"/>
      <c r="G16" s="21"/>
      <c r="H16" s="21"/>
      <c r="I16" s="21"/>
      <c r="J16" s="20"/>
      <c r="K16" s="50">
        <v>-26479106</v>
      </c>
      <c r="L16" s="144"/>
      <c r="M16" s="152"/>
      <c r="N16" s="158"/>
      <c r="O16" s="50">
        <v>-26479106</v>
      </c>
      <c r="P16" s="55"/>
      <c r="Q16" s="177" t="s">
        <v>37</v>
      </c>
      <c r="R16" s="186"/>
      <c r="U16" s="191">
        <f t="shared" si="0"/>
        <v>-26479106340</v>
      </c>
      <c r="V16" s="191" t="s">
        <v>37</v>
      </c>
      <c r="W16" s="191">
        <v>-26479106340</v>
      </c>
      <c r="X16" s="191" t="s">
        <v>37</v>
      </c>
    </row>
    <row r="17" spans="1:24" ht="15.95" customHeight="1">
      <c r="A17" s="1" t="s">
        <v>269</v>
      </c>
      <c r="B17" s="13"/>
      <c r="C17" s="15"/>
      <c r="D17" s="20" t="s">
        <v>271</v>
      </c>
      <c r="E17" s="20"/>
      <c r="F17" s="20"/>
      <c r="G17" s="20"/>
      <c r="H17" s="20"/>
      <c r="I17" s="20"/>
      <c r="J17" s="20"/>
      <c r="K17" s="50">
        <v>26013017</v>
      </c>
      <c r="L17" s="144"/>
      <c r="M17" s="153"/>
      <c r="N17" s="159"/>
      <c r="O17" s="50">
        <v>26013017</v>
      </c>
      <c r="P17" s="55"/>
      <c r="Q17" s="177" t="s">
        <v>37</v>
      </c>
      <c r="R17" s="55"/>
      <c r="U17" s="191">
        <f t="shared" si="0"/>
        <v>26013017203</v>
      </c>
      <c r="V17" s="191" t="s">
        <v>37</v>
      </c>
      <c r="W17" s="191">
        <f>IF(COUNTIF(W18:W19,"-")=COUNTA(W18:W19),"-",SUM(W18:W19))</f>
        <v>26013017203</v>
      </c>
      <c r="X17" s="191" t="s">
        <v>37</v>
      </c>
    </row>
    <row r="18" spans="1:24" ht="15.95" customHeight="1">
      <c r="A18" s="1" t="s">
        <v>255</v>
      </c>
      <c r="B18" s="13"/>
      <c r="C18" s="110"/>
      <c r="D18" s="20"/>
      <c r="E18" s="125" t="s">
        <v>272</v>
      </c>
      <c r="F18" s="125"/>
      <c r="G18" s="125"/>
      <c r="H18" s="125"/>
      <c r="I18" s="125"/>
      <c r="J18" s="20"/>
      <c r="K18" s="50">
        <v>16397541</v>
      </c>
      <c r="L18" s="144"/>
      <c r="M18" s="153"/>
      <c r="N18" s="159"/>
      <c r="O18" s="50">
        <v>16397541</v>
      </c>
      <c r="P18" s="55"/>
      <c r="Q18" s="177" t="s">
        <v>37</v>
      </c>
      <c r="R18" s="55"/>
      <c r="U18" s="191">
        <f t="shared" si="0"/>
        <v>16397541194</v>
      </c>
      <c r="V18" s="191" t="s">
        <v>37</v>
      </c>
      <c r="W18" s="191">
        <v>16397541194</v>
      </c>
      <c r="X18" s="191" t="s">
        <v>37</v>
      </c>
    </row>
    <row r="19" spans="1:24" ht="15.95" customHeight="1">
      <c r="A19" s="1" t="s">
        <v>273</v>
      </c>
      <c r="B19" s="13"/>
      <c r="C19" s="111"/>
      <c r="D19" s="120"/>
      <c r="E19" s="120" t="s">
        <v>200</v>
      </c>
      <c r="F19" s="120"/>
      <c r="G19" s="120"/>
      <c r="H19" s="120"/>
      <c r="I19" s="120"/>
      <c r="J19" s="120"/>
      <c r="K19" s="52">
        <v>9615476</v>
      </c>
      <c r="L19" s="145"/>
      <c r="M19" s="154"/>
      <c r="N19" s="160"/>
      <c r="O19" s="52">
        <v>9615476</v>
      </c>
      <c r="P19" s="170"/>
      <c r="Q19" s="178" t="s">
        <v>37</v>
      </c>
      <c r="R19" s="170"/>
      <c r="U19" s="191">
        <f t="shared" si="0"/>
        <v>9615476009</v>
      </c>
      <c r="V19" s="191" t="s">
        <v>37</v>
      </c>
      <c r="W19" s="191">
        <v>9615476009</v>
      </c>
      <c r="X19" s="191" t="s">
        <v>37</v>
      </c>
    </row>
    <row r="20" spans="1:24" ht="15.95" customHeight="1">
      <c r="A20" s="1" t="s">
        <v>274</v>
      </c>
      <c r="B20" s="13"/>
      <c r="C20" s="112"/>
      <c r="D20" s="121" t="s">
        <v>126</v>
      </c>
      <c r="E20" s="126"/>
      <c r="F20" s="121"/>
      <c r="G20" s="121"/>
      <c r="H20" s="121"/>
      <c r="I20" s="121"/>
      <c r="J20" s="121"/>
      <c r="K20" s="139">
        <v>-466089</v>
      </c>
      <c r="L20" s="146"/>
      <c r="M20" s="155"/>
      <c r="N20" s="161"/>
      <c r="O20" s="139">
        <v>-466089</v>
      </c>
      <c r="P20" s="171"/>
      <c r="Q20" s="179" t="s">
        <v>37</v>
      </c>
      <c r="R20" s="171"/>
      <c r="U20" s="191">
        <f t="shared" si="0"/>
        <v>-466089137</v>
      </c>
      <c r="V20" s="191" t="s">
        <v>37</v>
      </c>
      <c r="W20" s="191">
        <f>IF(COUNTIF(W16:W17,"-")=COUNTA(W16:W17),"-",SUM(W16:W17))</f>
        <v>-466089137</v>
      </c>
      <c r="X20" s="191" t="s">
        <v>37</v>
      </c>
    </row>
    <row r="21" spans="1:24" ht="15.95" customHeight="1">
      <c r="A21" s="1" t="s">
        <v>275</v>
      </c>
      <c r="B21" s="13"/>
      <c r="C21" s="16"/>
      <c r="D21" s="20" t="s">
        <v>361</v>
      </c>
      <c r="E21" s="20"/>
      <c r="F21" s="20"/>
      <c r="G21" s="125"/>
      <c r="H21" s="125"/>
      <c r="I21" s="125"/>
      <c r="J21" s="20"/>
      <c r="K21" s="140"/>
      <c r="L21" s="147"/>
      <c r="M21" s="50">
        <v>-359993</v>
      </c>
      <c r="N21" s="162"/>
      <c r="O21" s="50">
        <v>359993</v>
      </c>
      <c r="P21" s="55"/>
      <c r="Q21" s="180" t="s">
        <v>37</v>
      </c>
      <c r="R21" s="187"/>
      <c r="U21" s="191">
        <v>0</v>
      </c>
      <c r="V21" s="191">
        <f>IF(COUNTA(V22:V25)=COUNTIF(V22:V25,"-"),"-",SUM(V22,V24,V23,V25))</f>
        <v>-359993246</v>
      </c>
      <c r="W21" s="191">
        <f>IF(COUNTA(W22:W25)=COUNTIF(W22:W25,"-"),"-",SUM(W22,W24,W23,W25))</f>
        <v>359993246</v>
      </c>
      <c r="X21" s="191" t="s">
        <v>37</v>
      </c>
    </row>
    <row r="22" spans="1:24" ht="15.95" customHeight="1">
      <c r="A22" s="1" t="s">
        <v>137</v>
      </c>
      <c r="B22" s="13"/>
      <c r="C22" s="16"/>
      <c r="D22" s="20"/>
      <c r="E22" s="20" t="s">
        <v>276</v>
      </c>
      <c r="F22" s="125"/>
      <c r="G22" s="125"/>
      <c r="H22" s="125"/>
      <c r="I22" s="125"/>
      <c r="J22" s="20"/>
      <c r="K22" s="140"/>
      <c r="L22" s="147"/>
      <c r="M22" s="50">
        <v>2716682</v>
      </c>
      <c r="N22" s="162"/>
      <c r="O22" s="50">
        <v>-2716682</v>
      </c>
      <c r="P22" s="55"/>
      <c r="Q22" s="181" t="s">
        <v>37</v>
      </c>
      <c r="R22" s="188"/>
      <c r="U22" s="191">
        <v>0</v>
      </c>
      <c r="V22" s="191">
        <v>2716681859</v>
      </c>
      <c r="W22" s="191">
        <v>-2716681859</v>
      </c>
      <c r="X22" s="191" t="s">
        <v>37</v>
      </c>
    </row>
    <row r="23" spans="1:24" ht="15.95" customHeight="1">
      <c r="A23" s="1" t="s">
        <v>277</v>
      </c>
      <c r="B23" s="13"/>
      <c r="C23" s="16"/>
      <c r="D23" s="20"/>
      <c r="E23" s="20" t="s">
        <v>49</v>
      </c>
      <c r="F23" s="20"/>
      <c r="G23" s="125"/>
      <c r="H23" s="125"/>
      <c r="I23" s="125"/>
      <c r="J23" s="20"/>
      <c r="K23" s="140"/>
      <c r="L23" s="147"/>
      <c r="M23" s="50">
        <v>-2296535</v>
      </c>
      <c r="N23" s="162"/>
      <c r="O23" s="50">
        <v>2296535</v>
      </c>
      <c r="P23" s="55"/>
      <c r="Q23" s="181" t="s">
        <v>37</v>
      </c>
      <c r="R23" s="188"/>
      <c r="U23" s="191">
        <v>0</v>
      </c>
      <c r="V23" s="191">
        <v>-2296534972</v>
      </c>
      <c r="W23" s="191">
        <v>2296534972</v>
      </c>
      <c r="X23" s="191" t="s">
        <v>37</v>
      </c>
    </row>
    <row r="24" spans="1:24" ht="15.95" customHeight="1">
      <c r="A24" s="1" t="s">
        <v>196</v>
      </c>
      <c r="B24" s="13"/>
      <c r="C24" s="16"/>
      <c r="D24" s="20"/>
      <c r="E24" s="20" t="s">
        <v>278</v>
      </c>
      <c r="F24" s="20"/>
      <c r="G24" s="125"/>
      <c r="H24" s="125"/>
      <c r="I24" s="125"/>
      <c r="J24" s="20"/>
      <c r="K24" s="140"/>
      <c r="L24" s="147"/>
      <c r="M24" s="50">
        <v>2386455</v>
      </c>
      <c r="N24" s="162"/>
      <c r="O24" s="50">
        <v>-2386455</v>
      </c>
      <c r="P24" s="55"/>
      <c r="Q24" s="181" t="s">
        <v>37</v>
      </c>
      <c r="R24" s="188"/>
      <c r="U24" s="191">
        <v>0</v>
      </c>
      <c r="V24" s="191">
        <v>2386455224</v>
      </c>
      <c r="W24" s="191">
        <v>-2386455224</v>
      </c>
      <c r="X24" s="191" t="s">
        <v>37</v>
      </c>
    </row>
    <row r="25" spans="1:24" ht="15.95" customHeight="1">
      <c r="A25" s="1" t="s">
        <v>279</v>
      </c>
      <c r="B25" s="13"/>
      <c r="C25" s="16"/>
      <c r="D25" s="20"/>
      <c r="E25" s="20" t="s">
        <v>281</v>
      </c>
      <c r="F25" s="20"/>
      <c r="G25" s="125"/>
      <c r="H25" s="20"/>
      <c r="I25" s="125"/>
      <c r="J25" s="20"/>
      <c r="K25" s="140"/>
      <c r="L25" s="147"/>
      <c r="M25" s="50">
        <v>-3166595</v>
      </c>
      <c r="N25" s="162"/>
      <c r="O25" s="50">
        <v>3166595</v>
      </c>
      <c r="P25" s="55"/>
      <c r="Q25" s="181" t="s">
        <v>37</v>
      </c>
      <c r="R25" s="188"/>
      <c r="U25" s="191">
        <v>0</v>
      </c>
      <c r="V25" s="191">
        <v>-3166595357</v>
      </c>
      <c r="W25" s="191">
        <v>3166595357</v>
      </c>
      <c r="X25" s="191" t="s">
        <v>37</v>
      </c>
    </row>
    <row r="26" spans="1:24" ht="15.95" customHeight="1">
      <c r="A26" s="1" t="s">
        <v>282</v>
      </c>
      <c r="B26" s="13"/>
      <c r="C26" s="16"/>
      <c r="D26" s="20" t="s">
        <v>98</v>
      </c>
      <c r="E26" s="125"/>
      <c r="F26" s="125"/>
      <c r="G26" s="125"/>
      <c r="H26" s="125"/>
      <c r="I26" s="125"/>
      <c r="J26" s="20"/>
      <c r="K26" s="50">
        <v>-889</v>
      </c>
      <c r="L26" s="144"/>
      <c r="M26" s="50">
        <v>-889</v>
      </c>
      <c r="N26" s="162"/>
      <c r="O26" s="153"/>
      <c r="P26" s="172"/>
      <c r="Q26" s="182" t="s">
        <v>37</v>
      </c>
      <c r="R26" s="172"/>
      <c r="U26" s="191">
        <f>IF(COUNTIF(V26:X26,"-")=COUNTA(V26:X26),"-",SUM(V26:X26))</f>
        <v>-889472</v>
      </c>
      <c r="V26" s="191">
        <v>-889472</v>
      </c>
      <c r="W26" s="191" t="s">
        <v>37</v>
      </c>
      <c r="X26" s="191" t="s">
        <v>37</v>
      </c>
    </row>
    <row r="27" spans="1:24" ht="15.95" customHeight="1">
      <c r="A27" s="1" t="s">
        <v>284</v>
      </c>
      <c r="B27" s="13"/>
      <c r="C27" s="16"/>
      <c r="D27" s="20" t="s">
        <v>285</v>
      </c>
      <c r="E27" s="20"/>
      <c r="F27" s="125"/>
      <c r="G27" s="125"/>
      <c r="H27" s="125"/>
      <c r="I27" s="125"/>
      <c r="J27" s="20"/>
      <c r="K27" s="50">
        <v>-866042</v>
      </c>
      <c r="L27" s="144"/>
      <c r="M27" s="50">
        <v>-866042</v>
      </c>
      <c r="N27" s="162"/>
      <c r="O27" s="153"/>
      <c r="P27" s="172"/>
      <c r="Q27" s="182" t="s">
        <v>37</v>
      </c>
      <c r="R27" s="172"/>
      <c r="U27" s="191">
        <f>IF(COUNTIF(V27:X27,"-")=COUNTA(V27:X27),"-",SUM(V27:X27))</f>
        <v>-866042133</v>
      </c>
      <c r="V27" s="191">
        <v>-866042133</v>
      </c>
      <c r="W27" s="191" t="s">
        <v>37</v>
      </c>
      <c r="X27" s="191" t="s">
        <v>37</v>
      </c>
    </row>
    <row r="28" spans="1:24" ht="15.95" customHeight="1">
      <c r="A28" s="1" t="s">
        <v>286</v>
      </c>
      <c r="B28" s="13"/>
      <c r="C28" s="111"/>
      <c r="D28" s="120" t="s">
        <v>65</v>
      </c>
      <c r="E28" s="120"/>
      <c r="F28" s="120"/>
      <c r="G28" s="128"/>
      <c r="H28" s="128"/>
      <c r="I28" s="128"/>
      <c r="J28" s="120"/>
      <c r="K28" s="52">
        <v>14910</v>
      </c>
      <c r="L28" s="145"/>
      <c r="M28" s="52">
        <v>12859</v>
      </c>
      <c r="N28" s="163"/>
      <c r="O28" s="52">
        <v>2051</v>
      </c>
      <c r="P28" s="170"/>
      <c r="Q28" s="183" t="s">
        <v>37</v>
      </c>
      <c r="R28" s="189"/>
      <c r="S28" s="190"/>
      <c r="U28" s="191">
        <f>IF(COUNTIF(V28:X28,"-")=COUNTA(V28:X28),"-",SUM(V28:X28))</f>
        <v>14910271</v>
      </c>
      <c r="V28" s="191">
        <v>12859102</v>
      </c>
      <c r="W28" s="191">
        <v>2051169</v>
      </c>
      <c r="X28" s="191" t="s">
        <v>37</v>
      </c>
    </row>
    <row r="29" spans="1:24" ht="15.95" customHeight="1">
      <c r="A29" s="1" t="s">
        <v>289</v>
      </c>
      <c r="B29" s="13"/>
      <c r="C29" s="113"/>
      <c r="D29" s="122" t="s">
        <v>291</v>
      </c>
      <c r="E29" s="122"/>
      <c r="F29" s="127"/>
      <c r="G29" s="127"/>
      <c r="H29" s="131"/>
      <c r="I29" s="127"/>
      <c r="J29" s="122"/>
      <c r="K29" s="141">
        <v>-1318110</v>
      </c>
      <c r="L29" s="148"/>
      <c r="M29" s="141">
        <v>-1214066</v>
      </c>
      <c r="N29" s="164" t="s">
        <v>290</v>
      </c>
      <c r="O29" s="141">
        <v>-104045</v>
      </c>
      <c r="P29" s="173"/>
      <c r="Q29" s="184" t="s">
        <v>37</v>
      </c>
      <c r="R29" s="173"/>
      <c r="S29" s="190"/>
      <c r="U29" s="191">
        <f>IF(COUNTIF(V29:X29,"-")=COUNTA(V29:X29),"-",SUM(V29:X29))</f>
        <v>-1318110471</v>
      </c>
      <c r="V29" s="191">
        <f>IF(AND(V21="-",COUNTIF(V26:V27,"-")=COUNTA(V26:V27),V28="-"),"-",SUM(V21,V26:V27,V28))</f>
        <v>-1214065749</v>
      </c>
      <c r="W29" s="191">
        <f>IF(AND(W20="-",W21="-",COUNTIF(W26:W27,"-")=COUNTA(W26:W27),W28="-"),"-",SUM(W20,W21,W26:W27,W28))</f>
        <v>-104044722</v>
      </c>
      <c r="X29" s="191" t="s">
        <v>37</v>
      </c>
    </row>
    <row r="30" spans="1:24" ht="15.95" customHeight="1">
      <c r="A30" s="1" t="s">
        <v>292</v>
      </c>
      <c r="B30" s="13"/>
      <c r="C30" s="114" t="s">
        <v>294</v>
      </c>
      <c r="D30" s="123"/>
      <c r="E30" s="123"/>
      <c r="F30" s="123"/>
      <c r="G30" s="129"/>
      <c r="H30" s="129"/>
      <c r="I30" s="129"/>
      <c r="J30" s="123"/>
      <c r="K30" s="142">
        <v>39879158</v>
      </c>
      <c r="L30" s="149"/>
      <c r="M30" s="142">
        <v>70225121</v>
      </c>
      <c r="N30" s="165"/>
      <c r="O30" s="142">
        <v>-30345963</v>
      </c>
      <c r="P30" s="174"/>
      <c r="Q30" s="185" t="s">
        <v>37</v>
      </c>
      <c r="R30" s="174"/>
      <c r="S30" s="190"/>
      <c r="U30" s="191">
        <f>IF(COUNTIF(V30:X30,"-")=COUNTA(V30:X30),"-",SUM(V30:X30))</f>
        <v>39879158381</v>
      </c>
      <c r="V30" s="191">
        <v>70225121478</v>
      </c>
      <c r="W30" s="191">
        <v>-30345963097</v>
      </c>
      <c r="X30" s="191" t="s">
        <v>37</v>
      </c>
    </row>
    <row r="31" spans="1:24" ht="6.75" customHeight="1">
      <c r="B31" s="13"/>
      <c r="C31" s="115"/>
      <c r="D31" s="124"/>
      <c r="E31" s="124"/>
      <c r="F31" s="124"/>
      <c r="G31" s="124"/>
      <c r="H31" s="124"/>
      <c r="I31" s="124"/>
      <c r="J31" s="124"/>
      <c r="K31" s="13"/>
      <c r="L31" s="13"/>
      <c r="M31" s="13"/>
      <c r="N31" s="13"/>
      <c r="O31" s="13"/>
      <c r="P31" s="13"/>
      <c r="Q31" s="13"/>
      <c r="R31" s="21"/>
      <c r="S31" s="190"/>
    </row>
    <row r="32" spans="1:24" ht="15.6" customHeight="1">
      <c r="B32" s="13"/>
      <c r="C32" s="116"/>
      <c r="D32" s="23" t="s">
        <v>16</v>
      </c>
      <c r="F32" s="104"/>
      <c r="G32" s="130"/>
      <c r="H32" s="104"/>
      <c r="I32" s="104"/>
      <c r="J32" s="116"/>
      <c r="K32" s="13"/>
      <c r="L32" s="13"/>
      <c r="M32" s="13"/>
      <c r="N32" s="13"/>
      <c r="O32" s="13"/>
      <c r="P32" s="13"/>
      <c r="Q32" s="13"/>
      <c r="R32" s="21"/>
      <c r="S32" s="190"/>
    </row>
  </sheetData>
  <mergeCells count="28">
    <mergeCell ref="C9:R9"/>
    <mergeCell ref="C10:R10"/>
    <mergeCell ref="C11:R11"/>
    <mergeCell ref="M14:N14"/>
    <mergeCell ref="O14:P14"/>
    <mergeCell ref="Q14:R1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K24:L24"/>
    <mergeCell ref="Q24:R24"/>
    <mergeCell ref="K25:L25"/>
    <mergeCell ref="Q25:R25"/>
    <mergeCell ref="O26:P26"/>
    <mergeCell ref="Q26:R26"/>
    <mergeCell ref="O27:P27"/>
    <mergeCell ref="Q27:R27"/>
    <mergeCell ref="Q28:R28"/>
    <mergeCell ref="C13:J14"/>
    <mergeCell ref="K13:L14"/>
  </mergeCells>
  <phoneticPr fontId="3"/>
  <pageMargins left="0.70866141732283472" right="0.70866141732283472" top="0.39370078740157483" bottom="0.39370078740157483" header="0.51181102362204722" footer="0.51181102362204722"/>
  <pageSetup paperSize="9" scale="85" fitToWidth="1" fitToHeight="1" orientation="portrait" usePrinterDefaults="1" r:id="rId1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Z69"/>
  <sheetViews>
    <sheetView topLeftCell="B1" zoomScale="85" zoomScaleNormal="85" workbookViewId="0"/>
  </sheetViews>
  <sheetFormatPr defaultRowHeight="13.5"/>
  <cols>
    <col min="1" max="1" width="9" style="6" hidden="1" customWidth="1"/>
    <col min="2" max="2" width="0.75" style="25" customWidth="1"/>
    <col min="3" max="11" width="2.125" style="25" customWidth="1"/>
    <col min="12" max="12" width="13.25" style="25" customWidth="1"/>
    <col min="13" max="13" width="21.625" style="25" bestFit="1" customWidth="1"/>
    <col min="14" max="14" width="3" style="25" customWidth="1"/>
    <col min="15" max="15" width="0.75" style="3" customWidth="1"/>
    <col min="16" max="16" width="9" style="3" customWidth="1"/>
    <col min="17" max="17" width="9" style="3" hidden="1" customWidth="1"/>
    <col min="18" max="16384" width="9" style="3" customWidth="1"/>
  </cols>
  <sheetData>
    <row r="1" spans="1:26">
      <c r="C1" s="25" t="s">
        <v>246</v>
      </c>
    </row>
    <row r="2" spans="1:26">
      <c r="C2" s="25" t="s">
        <v>88</v>
      </c>
    </row>
    <row r="3" spans="1:26">
      <c r="C3" s="25" t="s">
        <v>352</v>
      </c>
    </row>
    <row r="4" spans="1:26">
      <c r="C4" s="25" t="s">
        <v>366</v>
      </c>
    </row>
    <row r="5" spans="1:26">
      <c r="C5" s="25" t="s">
        <v>160</v>
      </c>
    </row>
    <row r="6" spans="1:26">
      <c r="C6" s="25" t="s">
        <v>367</v>
      </c>
    </row>
    <row r="7" spans="1:26">
      <c r="C7" s="25" t="s">
        <v>368</v>
      </c>
    </row>
    <row r="8" spans="1:26" s="98" customFormat="1">
      <c r="A8" s="192"/>
      <c r="B8" s="194"/>
      <c r="C8" s="194"/>
      <c r="D8" s="98"/>
      <c r="E8" s="98"/>
      <c r="F8" s="98"/>
      <c r="G8" s="98"/>
      <c r="H8" s="98"/>
      <c r="I8" s="99"/>
      <c r="J8" s="99"/>
      <c r="K8" s="99"/>
      <c r="L8" s="99"/>
      <c r="M8" s="99"/>
      <c r="N8" s="99"/>
    </row>
    <row r="9" spans="1:26" s="98" customFormat="1" ht="24">
      <c r="A9" s="192"/>
      <c r="B9" s="195"/>
      <c r="C9" s="66" t="s">
        <v>371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</row>
    <row r="10" spans="1:26" s="98" customFormat="1" ht="14.25">
      <c r="A10" s="65"/>
      <c r="B10" s="196"/>
      <c r="C10" s="198" t="s">
        <v>324</v>
      </c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</row>
    <row r="11" spans="1:26" s="98" customFormat="1" ht="14.25">
      <c r="A11" s="65"/>
      <c r="B11" s="196"/>
      <c r="C11" s="198" t="s">
        <v>370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</row>
    <row r="12" spans="1:26" s="98" customFormat="1" ht="14.25">
      <c r="A12" s="65"/>
      <c r="B12" s="196"/>
      <c r="C12" s="199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246" t="s">
        <v>369</v>
      </c>
    </row>
    <row r="13" spans="1:26" s="98" customFormat="1">
      <c r="A13" s="65"/>
      <c r="B13" s="196"/>
      <c r="C13" s="200" t="s">
        <v>3</v>
      </c>
      <c r="D13" s="214"/>
      <c r="E13" s="214"/>
      <c r="F13" s="214"/>
      <c r="G13" s="214"/>
      <c r="H13" s="214"/>
      <c r="I13" s="214"/>
      <c r="J13" s="216"/>
      <c r="K13" s="216"/>
      <c r="L13" s="231"/>
      <c r="M13" s="239" t="s">
        <v>348</v>
      </c>
      <c r="N13" s="247"/>
    </row>
    <row r="14" spans="1:26" s="98" customFormat="1" ht="14.25">
      <c r="A14" s="65" t="s">
        <v>347</v>
      </c>
      <c r="B14" s="196"/>
      <c r="C14" s="201"/>
      <c r="D14" s="215"/>
      <c r="E14" s="215"/>
      <c r="F14" s="215"/>
      <c r="G14" s="215"/>
      <c r="H14" s="215"/>
      <c r="I14" s="215"/>
      <c r="J14" s="215"/>
      <c r="K14" s="215"/>
      <c r="L14" s="232"/>
      <c r="M14" s="240"/>
      <c r="N14" s="248"/>
    </row>
    <row r="15" spans="1:26" s="98" customFormat="1">
      <c r="A15" s="193"/>
      <c r="B15" s="197"/>
      <c r="C15" s="202" t="s">
        <v>362</v>
      </c>
      <c r="D15" s="216"/>
      <c r="E15" s="216"/>
      <c r="F15" s="210"/>
      <c r="G15" s="210"/>
      <c r="H15" s="216"/>
      <c r="I15" s="210"/>
      <c r="J15" s="216"/>
      <c r="K15" s="216"/>
      <c r="L15" s="231"/>
      <c r="M15" s="241"/>
      <c r="N15" s="249"/>
      <c r="Z15" s="254"/>
    </row>
    <row r="16" spans="1:26" s="98" customFormat="1">
      <c r="A16" s="192" t="s">
        <v>297</v>
      </c>
      <c r="B16" s="99"/>
      <c r="C16" s="203"/>
      <c r="D16" s="199" t="s">
        <v>299</v>
      </c>
      <c r="E16" s="199"/>
      <c r="F16" s="220"/>
      <c r="G16" s="220"/>
      <c r="H16" s="199"/>
      <c r="I16" s="220"/>
      <c r="J16" s="199"/>
      <c r="K16" s="199"/>
      <c r="L16" s="233"/>
      <c r="M16" s="32">
        <v>25576085</v>
      </c>
      <c r="N16" s="95" t="s">
        <v>290</v>
      </c>
      <c r="Q16" s="98">
        <f>IF(AND(Q17="-",Q22="-"),"-",SUM(Q17,Q22))</f>
        <v>25576085177</v>
      </c>
      <c r="Z16" s="254"/>
    </row>
    <row r="17" spans="1:26" s="98" customFormat="1">
      <c r="A17" s="192" t="s">
        <v>206</v>
      </c>
      <c r="B17" s="99"/>
      <c r="C17" s="203"/>
      <c r="D17" s="199"/>
      <c r="E17" s="199" t="s">
        <v>301</v>
      </c>
      <c r="F17" s="220"/>
      <c r="G17" s="220"/>
      <c r="H17" s="220"/>
      <c r="I17" s="220"/>
      <c r="J17" s="199"/>
      <c r="K17" s="199"/>
      <c r="L17" s="233"/>
      <c r="M17" s="32">
        <v>6847292</v>
      </c>
      <c r="N17" s="95"/>
      <c r="Q17" s="98">
        <f>IF(COUNTIF(Q18:Q21,"-")=COUNTA(Q18:Q21),"-",SUM(Q18:Q21))</f>
        <v>6847291531</v>
      </c>
      <c r="Z17" s="254"/>
    </row>
    <row r="18" spans="1:26" s="98" customFormat="1">
      <c r="A18" s="192" t="s">
        <v>199</v>
      </c>
      <c r="B18" s="99"/>
      <c r="C18" s="203"/>
      <c r="D18" s="199"/>
      <c r="E18" s="199"/>
      <c r="F18" s="220" t="s">
        <v>216</v>
      </c>
      <c r="G18" s="220"/>
      <c r="H18" s="220"/>
      <c r="I18" s="220"/>
      <c r="J18" s="199"/>
      <c r="K18" s="199"/>
      <c r="L18" s="233"/>
      <c r="M18" s="32">
        <v>3142327</v>
      </c>
      <c r="N18" s="95"/>
      <c r="Q18" s="98">
        <v>3142327327</v>
      </c>
      <c r="Z18" s="254"/>
    </row>
    <row r="19" spans="1:26" s="98" customFormat="1">
      <c r="A19" s="192" t="s">
        <v>302</v>
      </c>
      <c r="B19" s="99"/>
      <c r="C19" s="203"/>
      <c r="D19" s="199"/>
      <c r="E19" s="199"/>
      <c r="F19" s="220" t="s">
        <v>41</v>
      </c>
      <c r="G19" s="220"/>
      <c r="H19" s="220"/>
      <c r="I19" s="220"/>
      <c r="J19" s="199"/>
      <c r="K19" s="199"/>
      <c r="L19" s="233"/>
      <c r="M19" s="32">
        <v>3131386</v>
      </c>
      <c r="N19" s="95"/>
      <c r="Q19" s="98">
        <v>3131385769</v>
      </c>
      <c r="Z19" s="254"/>
    </row>
    <row r="20" spans="1:26" s="98" customFormat="1">
      <c r="A20" s="192" t="s">
        <v>303</v>
      </c>
      <c r="B20" s="99"/>
      <c r="C20" s="204"/>
      <c r="D20" s="199"/>
      <c r="E20" s="199"/>
      <c r="F20" s="199" t="s">
        <v>242</v>
      </c>
      <c r="G20" s="199"/>
      <c r="H20" s="199"/>
      <c r="I20" s="199"/>
      <c r="J20" s="199"/>
      <c r="K20" s="199"/>
      <c r="L20" s="233"/>
      <c r="M20" s="32">
        <v>190092</v>
      </c>
      <c r="N20" s="95"/>
      <c r="Q20" s="98">
        <v>190091513</v>
      </c>
      <c r="Z20" s="254"/>
    </row>
    <row r="21" spans="1:26" s="98" customFormat="1">
      <c r="A21" s="192" t="s">
        <v>118</v>
      </c>
      <c r="B21" s="99"/>
      <c r="C21" s="204"/>
      <c r="D21" s="199"/>
      <c r="E21" s="199"/>
      <c r="F21" s="199" t="s">
        <v>69</v>
      </c>
      <c r="G21" s="199"/>
      <c r="H21" s="199"/>
      <c r="I21" s="199"/>
      <c r="J21" s="199"/>
      <c r="K21" s="199"/>
      <c r="L21" s="233"/>
      <c r="M21" s="32">
        <v>383487</v>
      </c>
      <c r="N21" s="95"/>
      <c r="Q21" s="98">
        <v>383486922</v>
      </c>
      <c r="Z21" s="254"/>
    </row>
    <row r="22" spans="1:26" s="98" customFormat="1">
      <c r="A22" s="192" t="s">
        <v>304</v>
      </c>
      <c r="B22" s="99"/>
      <c r="C22" s="204"/>
      <c r="D22" s="199"/>
      <c r="E22" s="199" t="s">
        <v>187</v>
      </c>
      <c r="F22" s="199"/>
      <c r="G22" s="199"/>
      <c r="H22" s="199"/>
      <c r="I22" s="199"/>
      <c r="J22" s="199"/>
      <c r="K22" s="199"/>
      <c r="L22" s="233"/>
      <c r="M22" s="32">
        <v>18728794</v>
      </c>
      <c r="N22" s="95"/>
      <c r="Q22" s="98">
        <f>IF(COUNTIF(Q23:Q26,"-")=COUNTA(Q23:Q26),"-",SUM(Q23:Q26))</f>
        <v>18728793646</v>
      </c>
      <c r="Z22" s="254"/>
    </row>
    <row r="23" spans="1:26" s="98" customFormat="1">
      <c r="A23" s="192" t="s">
        <v>306</v>
      </c>
      <c r="B23" s="99"/>
      <c r="C23" s="204"/>
      <c r="D23" s="199"/>
      <c r="E23" s="199"/>
      <c r="F23" s="199" t="s">
        <v>288</v>
      </c>
      <c r="G23" s="199"/>
      <c r="H23" s="199"/>
      <c r="I23" s="199"/>
      <c r="J23" s="199"/>
      <c r="K23" s="199"/>
      <c r="L23" s="233"/>
      <c r="M23" s="32">
        <v>14280037</v>
      </c>
      <c r="N23" s="95"/>
      <c r="Q23" s="98">
        <v>14280036510</v>
      </c>
      <c r="Z23" s="254"/>
    </row>
    <row r="24" spans="1:26" s="98" customFormat="1">
      <c r="A24" s="192" t="s">
        <v>172</v>
      </c>
      <c r="B24" s="99"/>
      <c r="C24" s="204"/>
      <c r="D24" s="199"/>
      <c r="E24" s="199"/>
      <c r="F24" s="199" t="s">
        <v>307</v>
      </c>
      <c r="G24" s="199"/>
      <c r="H24" s="199"/>
      <c r="I24" s="199"/>
      <c r="J24" s="199"/>
      <c r="K24" s="199"/>
      <c r="L24" s="233"/>
      <c r="M24" s="32">
        <v>3658290</v>
      </c>
      <c r="N24" s="95"/>
      <c r="Q24" s="98">
        <v>3658289750</v>
      </c>
      <c r="Z24" s="254"/>
    </row>
    <row r="25" spans="1:26" s="98" customFormat="1">
      <c r="A25" s="192" t="s">
        <v>308</v>
      </c>
      <c r="B25" s="99"/>
      <c r="C25" s="204"/>
      <c r="D25" s="199"/>
      <c r="E25" s="199"/>
      <c r="F25" s="199" t="s">
        <v>40</v>
      </c>
      <c r="G25" s="199"/>
      <c r="H25" s="199"/>
      <c r="I25" s="199"/>
      <c r="J25" s="199"/>
      <c r="K25" s="199"/>
      <c r="L25" s="233"/>
      <c r="M25" s="32">
        <v>731454</v>
      </c>
      <c r="N25" s="36"/>
      <c r="Q25" s="98">
        <v>731454000</v>
      </c>
      <c r="Z25" s="254"/>
    </row>
    <row r="26" spans="1:26" s="98" customFormat="1">
      <c r="A26" s="192" t="s">
        <v>309</v>
      </c>
      <c r="B26" s="99"/>
      <c r="C26" s="204"/>
      <c r="D26" s="199"/>
      <c r="E26" s="226"/>
      <c r="F26" s="199" t="s">
        <v>69</v>
      </c>
      <c r="G26" s="199"/>
      <c r="H26" s="199"/>
      <c r="I26" s="199"/>
      <c r="J26" s="199"/>
      <c r="K26" s="199"/>
      <c r="L26" s="233"/>
      <c r="M26" s="32">
        <v>59013</v>
      </c>
      <c r="N26" s="95"/>
      <c r="Q26" s="98">
        <v>59013386</v>
      </c>
      <c r="Z26" s="254"/>
    </row>
    <row r="27" spans="1:26" s="98" customFormat="1">
      <c r="A27" s="192" t="s">
        <v>141</v>
      </c>
      <c r="B27" s="99"/>
      <c r="C27" s="204"/>
      <c r="D27" s="199" t="s">
        <v>280</v>
      </c>
      <c r="E27" s="226"/>
      <c r="F27" s="199"/>
      <c r="G27" s="199"/>
      <c r="H27" s="199"/>
      <c r="I27" s="199"/>
      <c r="J27" s="199"/>
      <c r="K27" s="199"/>
      <c r="L27" s="233"/>
      <c r="M27" s="32">
        <v>26831559</v>
      </c>
      <c r="N27" s="95"/>
      <c r="Q27" s="98">
        <f>IF(COUNTIF(Q28:Q31,"-")=COUNTA(Q28:Q31),"-",SUM(Q28:Q31))</f>
        <v>26831559227</v>
      </c>
      <c r="Z27" s="254"/>
    </row>
    <row r="28" spans="1:26" s="98" customFormat="1">
      <c r="A28" s="192" t="s">
        <v>51</v>
      </c>
      <c r="B28" s="99"/>
      <c r="C28" s="204"/>
      <c r="D28" s="199"/>
      <c r="E28" s="226" t="s">
        <v>310</v>
      </c>
      <c r="F28" s="199"/>
      <c r="G28" s="199"/>
      <c r="H28" s="199"/>
      <c r="I28" s="199"/>
      <c r="J28" s="199"/>
      <c r="K28" s="199"/>
      <c r="L28" s="233"/>
      <c r="M28" s="32">
        <v>16302763</v>
      </c>
      <c r="N28" s="95"/>
      <c r="Q28" s="98">
        <v>16302762646</v>
      </c>
      <c r="Z28" s="254"/>
    </row>
    <row r="29" spans="1:26" s="98" customFormat="1">
      <c r="A29" s="192" t="s">
        <v>311</v>
      </c>
      <c r="B29" s="99"/>
      <c r="C29" s="204"/>
      <c r="D29" s="199"/>
      <c r="E29" s="226" t="s">
        <v>293</v>
      </c>
      <c r="F29" s="199"/>
      <c r="G29" s="199"/>
      <c r="H29" s="199"/>
      <c r="I29" s="199"/>
      <c r="J29" s="199"/>
      <c r="K29" s="199"/>
      <c r="L29" s="233"/>
      <c r="M29" s="32">
        <v>9219141</v>
      </c>
      <c r="N29" s="95"/>
      <c r="Q29" s="98">
        <v>9219140626</v>
      </c>
      <c r="Z29" s="254"/>
    </row>
    <row r="30" spans="1:26" s="98" customFormat="1">
      <c r="A30" s="192" t="s">
        <v>312</v>
      </c>
      <c r="B30" s="99"/>
      <c r="C30" s="204"/>
      <c r="D30" s="199"/>
      <c r="E30" s="226" t="s">
        <v>313</v>
      </c>
      <c r="F30" s="199"/>
      <c r="G30" s="199"/>
      <c r="H30" s="199"/>
      <c r="I30" s="199"/>
      <c r="J30" s="199"/>
      <c r="K30" s="199"/>
      <c r="L30" s="233"/>
      <c r="M30" s="32">
        <v>733803</v>
      </c>
      <c r="N30" s="95"/>
      <c r="Q30" s="98">
        <v>733803496</v>
      </c>
      <c r="Z30" s="254"/>
    </row>
    <row r="31" spans="1:26" s="98" customFormat="1">
      <c r="A31" s="192" t="s">
        <v>314</v>
      </c>
      <c r="B31" s="99"/>
      <c r="C31" s="204"/>
      <c r="D31" s="199"/>
      <c r="E31" s="226" t="s">
        <v>315</v>
      </c>
      <c r="F31" s="199"/>
      <c r="G31" s="199"/>
      <c r="H31" s="199"/>
      <c r="I31" s="226"/>
      <c r="J31" s="199"/>
      <c r="K31" s="199"/>
      <c r="L31" s="233"/>
      <c r="M31" s="32">
        <v>575852</v>
      </c>
      <c r="N31" s="95"/>
      <c r="Q31" s="98">
        <v>575852459</v>
      </c>
      <c r="Z31" s="254"/>
    </row>
    <row r="32" spans="1:26" s="98" customFormat="1">
      <c r="A32" s="192" t="s">
        <v>122</v>
      </c>
      <c r="B32" s="99"/>
      <c r="C32" s="204"/>
      <c r="D32" s="199" t="s">
        <v>287</v>
      </c>
      <c r="E32" s="226"/>
      <c r="F32" s="199"/>
      <c r="G32" s="199"/>
      <c r="H32" s="199"/>
      <c r="I32" s="226"/>
      <c r="J32" s="199"/>
      <c r="K32" s="199"/>
      <c r="L32" s="233"/>
      <c r="M32" s="32">
        <v>140400</v>
      </c>
      <c r="N32" s="95"/>
      <c r="Q32" s="98">
        <f>IF(COUNTIF(Q33:Q34,"-")=COUNTA(Q33:Q34),"-",SUM(Q33:Q34))</f>
        <v>140400252</v>
      </c>
      <c r="Z32" s="254"/>
    </row>
    <row r="33" spans="1:26" s="98" customFormat="1">
      <c r="A33" s="192" t="s">
        <v>316</v>
      </c>
      <c r="B33" s="99"/>
      <c r="C33" s="204"/>
      <c r="D33" s="199"/>
      <c r="E33" s="226" t="s">
        <v>317</v>
      </c>
      <c r="F33" s="199"/>
      <c r="G33" s="199"/>
      <c r="H33" s="199"/>
      <c r="I33" s="199"/>
      <c r="J33" s="199"/>
      <c r="K33" s="199"/>
      <c r="L33" s="233"/>
      <c r="M33" s="32">
        <v>139951</v>
      </c>
      <c r="N33" s="95"/>
      <c r="Q33" s="98">
        <v>139951053</v>
      </c>
      <c r="Z33" s="254"/>
    </row>
    <row r="34" spans="1:26" s="98" customFormat="1">
      <c r="A34" s="192" t="s">
        <v>318</v>
      </c>
      <c r="B34" s="99"/>
      <c r="C34" s="204"/>
      <c r="D34" s="199"/>
      <c r="E34" s="226" t="s">
        <v>69</v>
      </c>
      <c r="F34" s="199"/>
      <c r="G34" s="199"/>
      <c r="H34" s="199"/>
      <c r="I34" s="199"/>
      <c r="J34" s="199"/>
      <c r="K34" s="199"/>
      <c r="L34" s="233"/>
      <c r="M34" s="32">
        <v>449</v>
      </c>
      <c r="N34" s="95"/>
      <c r="Q34" s="98">
        <v>449199</v>
      </c>
      <c r="Z34" s="254"/>
    </row>
    <row r="35" spans="1:26" s="98" customFormat="1">
      <c r="A35" s="192" t="s">
        <v>319</v>
      </c>
      <c r="B35" s="99"/>
      <c r="C35" s="204"/>
      <c r="D35" s="199" t="s">
        <v>295</v>
      </c>
      <c r="E35" s="226"/>
      <c r="F35" s="199"/>
      <c r="G35" s="199"/>
      <c r="H35" s="199"/>
      <c r="I35" s="199"/>
      <c r="J35" s="199"/>
      <c r="K35" s="199"/>
      <c r="L35" s="233"/>
      <c r="M35" s="32">
        <v>77708</v>
      </c>
      <c r="N35" s="95"/>
      <c r="Q35" s="98">
        <v>77708400</v>
      </c>
      <c r="Z35" s="254"/>
    </row>
    <row r="36" spans="1:26" s="98" customFormat="1">
      <c r="A36" s="192" t="s">
        <v>235</v>
      </c>
      <c r="B36" s="99"/>
      <c r="C36" s="205" t="s">
        <v>296</v>
      </c>
      <c r="D36" s="217"/>
      <c r="E36" s="227"/>
      <c r="F36" s="217"/>
      <c r="G36" s="217"/>
      <c r="H36" s="217"/>
      <c r="I36" s="217"/>
      <c r="J36" s="217"/>
      <c r="K36" s="217"/>
      <c r="L36" s="234"/>
      <c r="M36" s="51">
        <v>1192782</v>
      </c>
      <c r="N36" s="250"/>
      <c r="Q36" s="98">
        <f>IF(COUNTIF(Q16:Q35,"-")=COUNTA(Q16:Q35),"-",SUM(Q27,Q35)-SUM(Q16,Q32))</f>
        <v>1192782198</v>
      </c>
      <c r="Z36" s="254"/>
    </row>
    <row r="37" spans="1:26" s="98" customFormat="1">
      <c r="A37" s="192"/>
      <c r="B37" s="99"/>
      <c r="C37" s="204" t="s">
        <v>363</v>
      </c>
      <c r="D37" s="199"/>
      <c r="E37" s="226"/>
      <c r="F37" s="199"/>
      <c r="G37" s="199"/>
      <c r="H37" s="199"/>
      <c r="I37" s="226"/>
      <c r="J37" s="199"/>
      <c r="K37" s="199"/>
      <c r="L37" s="233"/>
      <c r="M37" s="242"/>
      <c r="N37" s="94"/>
      <c r="Z37" s="254"/>
    </row>
    <row r="38" spans="1:26" s="98" customFormat="1">
      <c r="A38" s="192" t="s">
        <v>12</v>
      </c>
      <c r="B38" s="99"/>
      <c r="C38" s="204"/>
      <c r="D38" s="199" t="s">
        <v>91</v>
      </c>
      <c r="E38" s="226"/>
      <c r="F38" s="199"/>
      <c r="G38" s="199"/>
      <c r="H38" s="199"/>
      <c r="I38" s="199"/>
      <c r="J38" s="199"/>
      <c r="K38" s="199"/>
      <c r="L38" s="233"/>
      <c r="M38" s="32">
        <v>5272939</v>
      </c>
      <c r="N38" s="95"/>
      <c r="Q38" s="98">
        <f>IF(COUNTIF(Q39:Q43,"-")=COUNTA(Q39:Q43),"-",SUM(Q39:Q43))</f>
        <v>5272938526</v>
      </c>
      <c r="Z38" s="254"/>
    </row>
    <row r="39" spans="1:26" s="98" customFormat="1">
      <c r="A39" s="192" t="s">
        <v>320</v>
      </c>
      <c r="B39" s="99"/>
      <c r="C39" s="204"/>
      <c r="D39" s="199"/>
      <c r="E39" s="226" t="s">
        <v>321</v>
      </c>
      <c r="F39" s="199"/>
      <c r="G39" s="199"/>
      <c r="H39" s="199"/>
      <c r="I39" s="199"/>
      <c r="J39" s="199"/>
      <c r="K39" s="199"/>
      <c r="L39" s="233"/>
      <c r="M39" s="32">
        <v>3273969</v>
      </c>
      <c r="N39" s="95"/>
      <c r="Q39" s="98">
        <v>3273968747</v>
      </c>
      <c r="Z39" s="254"/>
    </row>
    <row r="40" spans="1:26" s="98" customFormat="1">
      <c r="A40" s="192" t="s">
        <v>305</v>
      </c>
      <c r="B40" s="99"/>
      <c r="C40" s="204"/>
      <c r="D40" s="199"/>
      <c r="E40" s="226" t="s">
        <v>322</v>
      </c>
      <c r="F40" s="199"/>
      <c r="G40" s="199"/>
      <c r="H40" s="199"/>
      <c r="I40" s="199"/>
      <c r="J40" s="199"/>
      <c r="K40" s="199"/>
      <c r="L40" s="233"/>
      <c r="M40" s="32">
        <v>1989658</v>
      </c>
      <c r="N40" s="95"/>
      <c r="Q40" s="98">
        <v>1989657779</v>
      </c>
      <c r="Z40" s="254"/>
    </row>
    <row r="41" spans="1:26" s="98" customFormat="1">
      <c r="A41" s="192" t="s">
        <v>323</v>
      </c>
      <c r="B41" s="99"/>
      <c r="C41" s="204"/>
      <c r="D41" s="199"/>
      <c r="E41" s="226" t="s">
        <v>325</v>
      </c>
      <c r="F41" s="199"/>
      <c r="G41" s="199"/>
      <c r="H41" s="199"/>
      <c r="I41" s="199"/>
      <c r="J41" s="199"/>
      <c r="K41" s="199"/>
      <c r="L41" s="233"/>
      <c r="M41" s="32">
        <v>0</v>
      </c>
      <c r="N41" s="95"/>
      <c r="Q41" s="98">
        <v>0</v>
      </c>
      <c r="Z41" s="254"/>
    </row>
    <row r="42" spans="1:26" s="98" customFormat="1">
      <c r="A42" s="192" t="s">
        <v>226</v>
      </c>
      <c r="B42" s="99"/>
      <c r="C42" s="204"/>
      <c r="D42" s="199"/>
      <c r="E42" s="226" t="s">
        <v>218</v>
      </c>
      <c r="F42" s="199"/>
      <c r="G42" s="199"/>
      <c r="H42" s="199"/>
      <c r="I42" s="199"/>
      <c r="J42" s="199"/>
      <c r="K42" s="199"/>
      <c r="L42" s="233"/>
      <c r="M42" s="32">
        <v>9312</v>
      </c>
      <c r="N42" s="95"/>
      <c r="Q42" s="98">
        <v>9312000</v>
      </c>
      <c r="Z42" s="254"/>
    </row>
    <row r="43" spans="1:26" s="98" customFormat="1">
      <c r="A43" s="192" t="s">
        <v>327</v>
      </c>
      <c r="B43" s="99"/>
      <c r="C43" s="204"/>
      <c r="D43" s="199"/>
      <c r="E43" s="226" t="s">
        <v>69</v>
      </c>
      <c r="F43" s="199"/>
      <c r="G43" s="199"/>
      <c r="H43" s="199"/>
      <c r="I43" s="199"/>
      <c r="J43" s="199"/>
      <c r="K43" s="199"/>
      <c r="L43" s="233"/>
      <c r="M43" s="32">
        <v>0</v>
      </c>
      <c r="N43" s="95"/>
      <c r="Q43" s="98">
        <v>0</v>
      </c>
      <c r="Z43" s="254"/>
    </row>
    <row r="44" spans="1:26" s="98" customFormat="1">
      <c r="A44" s="192" t="s">
        <v>249</v>
      </c>
      <c r="B44" s="99"/>
      <c r="C44" s="204"/>
      <c r="D44" s="199" t="s">
        <v>161</v>
      </c>
      <c r="E44" s="226"/>
      <c r="F44" s="199"/>
      <c r="G44" s="199"/>
      <c r="H44" s="199"/>
      <c r="I44" s="226"/>
      <c r="J44" s="199"/>
      <c r="K44" s="199"/>
      <c r="L44" s="233"/>
      <c r="M44" s="32">
        <v>3106511</v>
      </c>
      <c r="N44" s="95"/>
      <c r="Q44" s="98">
        <f>IF(COUNTIF(Q45:Q49,"-")=COUNTA(Q45:Q49),"-",SUM(Q45:Q49))</f>
        <v>3106510965</v>
      </c>
      <c r="Z44" s="254"/>
    </row>
    <row r="45" spans="1:26" s="98" customFormat="1">
      <c r="A45" s="192" t="s">
        <v>328</v>
      </c>
      <c r="B45" s="99"/>
      <c r="C45" s="204"/>
      <c r="D45" s="199"/>
      <c r="E45" s="226" t="s">
        <v>293</v>
      </c>
      <c r="F45" s="199"/>
      <c r="G45" s="199"/>
      <c r="H45" s="199"/>
      <c r="I45" s="226"/>
      <c r="J45" s="199"/>
      <c r="K45" s="199"/>
      <c r="L45" s="233"/>
      <c r="M45" s="32">
        <v>318627</v>
      </c>
      <c r="N45" s="95"/>
      <c r="Q45" s="98">
        <v>318626983</v>
      </c>
      <c r="Z45" s="254"/>
    </row>
    <row r="46" spans="1:26" s="98" customFormat="1">
      <c r="A46" s="192" t="s">
        <v>232</v>
      </c>
      <c r="B46" s="99"/>
      <c r="C46" s="204"/>
      <c r="D46" s="199"/>
      <c r="E46" s="226" t="s">
        <v>329</v>
      </c>
      <c r="F46" s="199"/>
      <c r="G46" s="199"/>
      <c r="H46" s="199"/>
      <c r="I46" s="226"/>
      <c r="J46" s="199"/>
      <c r="K46" s="199"/>
      <c r="L46" s="233"/>
      <c r="M46" s="32">
        <v>2780633</v>
      </c>
      <c r="N46" s="95"/>
      <c r="Q46" s="98">
        <v>2780633138</v>
      </c>
      <c r="Z46" s="254"/>
    </row>
    <row r="47" spans="1:26" s="98" customFormat="1">
      <c r="A47" s="192" t="s">
        <v>330</v>
      </c>
      <c r="B47" s="99"/>
      <c r="C47" s="204"/>
      <c r="D47" s="199"/>
      <c r="E47" s="226" t="s">
        <v>332</v>
      </c>
      <c r="F47" s="199"/>
      <c r="G47" s="199"/>
      <c r="H47" s="199"/>
      <c r="I47" s="199"/>
      <c r="J47" s="199"/>
      <c r="K47" s="199"/>
      <c r="L47" s="233"/>
      <c r="M47" s="32">
        <v>7174</v>
      </c>
      <c r="N47" s="95"/>
      <c r="Q47" s="98">
        <v>7173709</v>
      </c>
      <c r="Z47" s="254"/>
    </row>
    <row r="48" spans="1:26" s="98" customFormat="1">
      <c r="A48" s="192" t="s">
        <v>86</v>
      </c>
      <c r="B48" s="99"/>
      <c r="C48" s="204"/>
      <c r="D48" s="199"/>
      <c r="E48" s="226" t="s">
        <v>300</v>
      </c>
      <c r="F48" s="199"/>
      <c r="G48" s="199"/>
      <c r="H48" s="199"/>
      <c r="I48" s="199"/>
      <c r="J48" s="199"/>
      <c r="K48" s="199"/>
      <c r="L48" s="233"/>
      <c r="M48" s="32">
        <v>9824</v>
      </c>
      <c r="N48" s="95"/>
      <c r="Q48" s="98">
        <v>9823974</v>
      </c>
      <c r="Z48" s="254"/>
    </row>
    <row r="49" spans="1:26" s="98" customFormat="1">
      <c r="A49" s="192" t="s">
        <v>333</v>
      </c>
      <c r="B49" s="99"/>
      <c r="C49" s="204"/>
      <c r="D49" s="199"/>
      <c r="E49" s="226" t="s">
        <v>315</v>
      </c>
      <c r="F49" s="199"/>
      <c r="G49" s="199"/>
      <c r="H49" s="199"/>
      <c r="I49" s="199"/>
      <c r="J49" s="199"/>
      <c r="K49" s="199"/>
      <c r="L49" s="233"/>
      <c r="M49" s="32">
        <v>-9747</v>
      </c>
      <c r="N49" s="95"/>
      <c r="Q49" s="98">
        <v>-9746839</v>
      </c>
      <c r="Z49" s="254"/>
    </row>
    <row r="50" spans="1:26" s="98" customFormat="1">
      <c r="A50" s="192" t="s">
        <v>252</v>
      </c>
      <c r="B50" s="99"/>
      <c r="C50" s="205" t="s">
        <v>251</v>
      </c>
      <c r="D50" s="217"/>
      <c r="E50" s="227"/>
      <c r="F50" s="217"/>
      <c r="G50" s="217"/>
      <c r="H50" s="217"/>
      <c r="I50" s="217"/>
      <c r="J50" s="217"/>
      <c r="K50" s="217"/>
      <c r="L50" s="234"/>
      <c r="M50" s="51">
        <v>-2166428</v>
      </c>
      <c r="N50" s="250"/>
      <c r="Q50" s="98">
        <f>IF(AND(Q38="-",Q44="-"),"-",SUM(Q44)-SUM(Q38))</f>
        <v>-2166427561</v>
      </c>
      <c r="Z50" s="254"/>
    </row>
    <row r="51" spans="1:26" s="98" customFormat="1">
      <c r="A51" s="192"/>
      <c r="B51" s="99"/>
      <c r="C51" s="204" t="s">
        <v>364</v>
      </c>
      <c r="D51" s="199"/>
      <c r="E51" s="226"/>
      <c r="F51" s="199"/>
      <c r="G51" s="199"/>
      <c r="H51" s="199"/>
      <c r="I51" s="199"/>
      <c r="J51" s="199"/>
      <c r="K51" s="199"/>
      <c r="L51" s="233"/>
      <c r="M51" s="242"/>
      <c r="N51" s="94"/>
      <c r="Z51" s="254"/>
    </row>
    <row r="52" spans="1:26" s="98" customFormat="1">
      <c r="A52" s="192" t="s">
        <v>335</v>
      </c>
      <c r="B52" s="99"/>
      <c r="C52" s="204"/>
      <c r="D52" s="199" t="s">
        <v>336</v>
      </c>
      <c r="E52" s="226"/>
      <c r="F52" s="199"/>
      <c r="G52" s="199"/>
      <c r="H52" s="199"/>
      <c r="I52" s="199"/>
      <c r="J52" s="199"/>
      <c r="K52" s="199"/>
      <c r="L52" s="233"/>
      <c r="M52" s="32">
        <v>2359543</v>
      </c>
      <c r="N52" s="95"/>
      <c r="Q52" s="98">
        <f>IF(COUNTIF(Q53:Q54,"-")=COUNTA(Q53:Q54),"-",SUM(Q53:Q54))</f>
        <v>2359542523</v>
      </c>
      <c r="Z52" s="254"/>
    </row>
    <row r="53" spans="1:26" s="98" customFormat="1">
      <c r="A53" s="192" t="s">
        <v>56</v>
      </c>
      <c r="B53" s="99"/>
      <c r="C53" s="204"/>
      <c r="D53" s="199"/>
      <c r="E53" s="226" t="s">
        <v>365</v>
      </c>
      <c r="F53" s="199"/>
      <c r="G53" s="199"/>
      <c r="H53" s="199"/>
      <c r="I53" s="199"/>
      <c r="J53" s="199"/>
      <c r="K53" s="199"/>
      <c r="L53" s="233"/>
      <c r="M53" s="32">
        <v>2340634</v>
      </c>
      <c r="N53" s="95"/>
      <c r="Q53" s="98">
        <v>2340633721</v>
      </c>
      <c r="Z53" s="254"/>
    </row>
    <row r="54" spans="1:26" s="98" customFormat="1">
      <c r="A54" s="192" t="s">
        <v>338</v>
      </c>
      <c r="B54" s="99"/>
      <c r="C54" s="204"/>
      <c r="D54" s="199"/>
      <c r="E54" s="226" t="s">
        <v>69</v>
      </c>
      <c r="F54" s="199"/>
      <c r="G54" s="199"/>
      <c r="H54" s="199"/>
      <c r="I54" s="199"/>
      <c r="J54" s="199"/>
      <c r="K54" s="199"/>
      <c r="L54" s="233"/>
      <c r="M54" s="32">
        <v>18909</v>
      </c>
      <c r="N54" s="95"/>
      <c r="Q54" s="98">
        <v>18908802</v>
      </c>
      <c r="Z54" s="254"/>
    </row>
    <row r="55" spans="1:26" s="98" customFormat="1">
      <c r="A55" s="192" t="s">
        <v>30</v>
      </c>
      <c r="B55" s="99"/>
      <c r="C55" s="204"/>
      <c r="D55" s="199" t="s">
        <v>339</v>
      </c>
      <c r="E55" s="226"/>
      <c r="F55" s="199"/>
      <c r="G55" s="199"/>
      <c r="H55" s="199"/>
      <c r="I55" s="199"/>
      <c r="J55" s="199"/>
      <c r="K55" s="199"/>
      <c r="L55" s="233"/>
      <c r="M55" s="32">
        <v>3263840</v>
      </c>
      <c r="N55" s="95"/>
      <c r="Q55" s="98">
        <f>IF(COUNTIF(Q56:Q57,"-")=COUNTA(Q56:Q57),"-",SUM(Q56:Q57))</f>
        <v>3263840000</v>
      </c>
      <c r="Z55" s="254"/>
    </row>
    <row r="56" spans="1:26" s="98" customFormat="1">
      <c r="A56" s="192" t="s">
        <v>337</v>
      </c>
      <c r="B56" s="99"/>
      <c r="C56" s="204"/>
      <c r="D56" s="199"/>
      <c r="E56" s="226" t="s">
        <v>298</v>
      </c>
      <c r="F56" s="199"/>
      <c r="G56" s="199"/>
      <c r="H56" s="199"/>
      <c r="I56" s="220"/>
      <c r="J56" s="199"/>
      <c r="K56" s="199"/>
      <c r="L56" s="233"/>
      <c r="M56" s="32">
        <v>3252000</v>
      </c>
      <c r="N56" s="95"/>
      <c r="Q56" s="98">
        <v>3252000000</v>
      </c>
      <c r="Z56" s="254"/>
    </row>
    <row r="57" spans="1:26" s="98" customFormat="1">
      <c r="A57" s="192" t="s">
        <v>34</v>
      </c>
      <c r="B57" s="99"/>
      <c r="C57" s="204"/>
      <c r="D57" s="199"/>
      <c r="E57" s="226" t="s">
        <v>315</v>
      </c>
      <c r="F57" s="199"/>
      <c r="G57" s="199"/>
      <c r="H57" s="199"/>
      <c r="I57" s="220"/>
      <c r="J57" s="199"/>
      <c r="K57" s="199"/>
      <c r="L57" s="233"/>
      <c r="M57" s="32">
        <v>11840</v>
      </c>
      <c r="N57" s="95"/>
      <c r="Q57" s="98">
        <v>11840000</v>
      </c>
      <c r="Z57" s="254"/>
    </row>
    <row r="58" spans="1:26" s="98" customFormat="1">
      <c r="A58" s="192" t="s">
        <v>334</v>
      </c>
      <c r="B58" s="99"/>
      <c r="C58" s="205" t="s">
        <v>151</v>
      </c>
      <c r="D58" s="217"/>
      <c r="E58" s="227"/>
      <c r="F58" s="217"/>
      <c r="G58" s="217"/>
      <c r="H58" s="217"/>
      <c r="I58" s="219"/>
      <c r="J58" s="217"/>
      <c r="K58" s="217"/>
      <c r="L58" s="234"/>
      <c r="M58" s="51">
        <v>904297</v>
      </c>
      <c r="N58" s="250"/>
      <c r="Q58" s="98">
        <f>IF(AND(Q52="-",Q55="-"),"-",SUM(Q55)-SUM(Q52))</f>
        <v>904297477</v>
      </c>
      <c r="Z58" s="254"/>
    </row>
    <row r="59" spans="1:26" s="98" customFormat="1">
      <c r="A59" s="192" t="s">
        <v>150</v>
      </c>
      <c r="B59" s="99"/>
      <c r="C59" s="206" t="s">
        <v>340</v>
      </c>
      <c r="D59" s="218"/>
      <c r="E59" s="218"/>
      <c r="F59" s="218"/>
      <c r="G59" s="218"/>
      <c r="H59" s="218"/>
      <c r="I59" s="218"/>
      <c r="J59" s="218"/>
      <c r="K59" s="218"/>
      <c r="L59" s="235"/>
      <c r="M59" s="51">
        <v>-69348</v>
      </c>
      <c r="N59" s="250" t="s">
        <v>290</v>
      </c>
      <c r="Q59" s="98">
        <f>IF(AND(Q36="-",Q50="-",Q58="-"),"-",SUM(Q36,Q50,Q58))</f>
        <v>-69347886</v>
      </c>
      <c r="Z59" s="254"/>
    </row>
    <row r="60" spans="1:26" s="98" customFormat="1" ht="14.25">
      <c r="A60" s="192" t="s">
        <v>155</v>
      </c>
      <c r="B60" s="99"/>
      <c r="C60" s="207" t="s">
        <v>143</v>
      </c>
      <c r="D60" s="219"/>
      <c r="E60" s="219"/>
      <c r="F60" s="219"/>
      <c r="G60" s="219"/>
      <c r="H60" s="219"/>
      <c r="I60" s="219"/>
      <c r="J60" s="219"/>
      <c r="K60" s="219"/>
      <c r="L60" s="236"/>
      <c r="M60" s="51">
        <v>1893426</v>
      </c>
      <c r="N60" s="250"/>
      <c r="Q60" s="98">
        <v>1893426199</v>
      </c>
      <c r="Z60" s="254"/>
    </row>
    <row r="61" spans="1:26" s="98" customFormat="1" ht="14.25" hidden="1">
      <c r="A61" s="192">
        <v>4435000</v>
      </c>
      <c r="B61" s="99"/>
      <c r="C61" s="208" t="s">
        <v>268</v>
      </c>
      <c r="D61" s="220"/>
      <c r="E61" s="220"/>
      <c r="F61" s="220"/>
      <c r="G61" s="220"/>
      <c r="H61" s="220"/>
      <c r="I61" s="220"/>
      <c r="J61" s="220"/>
      <c r="K61" s="220"/>
      <c r="L61" s="237"/>
      <c r="M61" s="243" t="s">
        <v>37</v>
      </c>
      <c r="N61" s="250"/>
      <c r="Q61" s="98" t="s">
        <v>37</v>
      </c>
      <c r="Z61" s="254"/>
    </row>
    <row r="62" spans="1:26" s="98" customFormat="1" ht="14.25">
      <c r="A62" s="192" t="s">
        <v>283</v>
      </c>
      <c r="B62" s="99"/>
      <c r="C62" s="209" t="s">
        <v>22</v>
      </c>
      <c r="D62" s="221"/>
      <c r="E62" s="221"/>
      <c r="F62" s="221"/>
      <c r="G62" s="221"/>
      <c r="H62" s="221"/>
      <c r="I62" s="221"/>
      <c r="J62" s="221"/>
      <c r="K62" s="221"/>
      <c r="L62" s="238"/>
      <c r="M62" s="33">
        <v>1824078</v>
      </c>
      <c r="N62" s="97"/>
      <c r="Q62" s="98">
        <f>IF(COUNTIF(Q59:Q61,"-")=COUNTA(Q59:Q61),"-",SUM(Q59:Q61))</f>
        <v>1824078313</v>
      </c>
      <c r="Z62" s="254"/>
    </row>
    <row r="63" spans="1:26" s="98" customFormat="1" ht="14.25">
      <c r="A63" s="192"/>
      <c r="B63" s="99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44"/>
      <c r="N63" s="251"/>
      <c r="Z63" s="254"/>
    </row>
    <row r="64" spans="1:26" s="98" customFormat="1">
      <c r="A64" s="192" t="s">
        <v>341</v>
      </c>
      <c r="B64" s="99"/>
      <c r="C64" s="211" t="s">
        <v>169</v>
      </c>
      <c r="D64" s="222"/>
      <c r="E64" s="222"/>
      <c r="F64" s="222"/>
      <c r="G64" s="222"/>
      <c r="H64" s="222"/>
      <c r="I64" s="222"/>
      <c r="J64" s="222"/>
      <c r="K64" s="222"/>
      <c r="L64" s="222"/>
      <c r="M64" s="245">
        <v>217014</v>
      </c>
      <c r="N64" s="252"/>
      <c r="Q64" s="98">
        <v>217013754</v>
      </c>
      <c r="Z64" s="254"/>
    </row>
    <row r="65" spans="1:26" s="98" customFormat="1">
      <c r="A65" s="192" t="s">
        <v>342</v>
      </c>
      <c r="B65" s="99"/>
      <c r="C65" s="206" t="s">
        <v>163</v>
      </c>
      <c r="D65" s="218"/>
      <c r="E65" s="218"/>
      <c r="F65" s="218"/>
      <c r="G65" s="218"/>
      <c r="H65" s="218"/>
      <c r="I65" s="218"/>
      <c r="J65" s="218"/>
      <c r="K65" s="218"/>
      <c r="L65" s="218"/>
      <c r="M65" s="51">
        <v>1953</v>
      </c>
      <c r="N65" s="250"/>
      <c r="Q65" s="98">
        <v>1952991</v>
      </c>
      <c r="Z65" s="254"/>
    </row>
    <row r="66" spans="1:26" s="98" customFormat="1" ht="14.25">
      <c r="A66" s="192" t="s">
        <v>343</v>
      </c>
      <c r="B66" s="99"/>
      <c r="C66" s="212" t="s">
        <v>205</v>
      </c>
      <c r="D66" s="223"/>
      <c r="E66" s="223"/>
      <c r="F66" s="223"/>
      <c r="G66" s="223"/>
      <c r="H66" s="223"/>
      <c r="I66" s="223"/>
      <c r="J66" s="223"/>
      <c r="K66" s="223"/>
      <c r="L66" s="223"/>
      <c r="M66" s="53">
        <v>218967</v>
      </c>
      <c r="N66" s="253"/>
      <c r="Q66" s="98">
        <f>IF(COUNTIF(Q64:Q65,"-")=COUNTA(Q64:Q65),"-",SUM(Q64:Q65))</f>
        <v>218966745</v>
      </c>
      <c r="Z66" s="254"/>
    </row>
    <row r="67" spans="1:26" s="98" customFormat="1" ht="14.25">
      <c r="A67" s="192" t="s">
        <v>344</v>
      </c>
      <c r="B67" s="99"/>
      <c r="C67" s="213" t="s">
        <v>345</v>
      </c>
      <c r="D67" s="224"/>
      <c r="E67" s="228"/>
      <c r="F67" s="224"/>
      <c r="G67" s="224"/>
      <c r="H67" s="224"/>
      <c r="I67" s="224"/>
      <c r="J67" s="224"/>
      <c r="K67" s="224"/>
      <c r="L67" s="224"/>
      <c r="M67" s="33">
        <v>2043045</v>
      </c>
      <c r="N67" s="97"/>
      <c r="Q67" s="98">
        <f>IF(AND(Q62="-",Q66="-"),"-",SUM(Q62,Q66))</f>
        <v>2043045058</v>
      </c>
      <c r="Z67" s="254"/>
    </row>
    <row r="68" spans="1:26" s="98" customFormat="1" ht="6.75" customHeight="1">
      <c r="A68" s="192"/>
      <c r="B68" s="99"/>
      <c r="C68" s="196"/>
      <c r="D68" s="196"/>
      <c r="E68" s="229"/>
      <c r="F68" s="196"/>
      <c r="G68" s="196"/>
      <c r="H68" s="196"/>
      <c r="I68" s="230"/>
      <c r="J68" s="99"/>
      <c r="K68" s="99"/>
      <c r="L68" s="99"/>
      <c r="M68" s="99"/>
      <c r="N68" s="99"/>
    </row>
    <row r="69" spans="1:26" s="98" customFormat="1">
      <c r="A69" s="192"/>
      <c r="B69" s="99"/>
      <c r="C69" s="196"/>
      <c r="D69" s="225" t="s">
        <v>16</v>
      </c>
      <c r="E69" s="229"/>
      <c r="F69" s="196"/>
      <c r="G69" s="196"/>
      <c r="H69" s="196"/>
      <c r="I69" s="230"/>
      <c r="J69" s="99"/>
      <c r="K69" s="99"/>
      <c r="L69" s="99"/>
      <c r="M69" s="99"/>
      <c r="N69" s="99"/>
    </row>
  </sheetData>
  <mergeCells count="9">
    <mergeCell ref="C9:N9"/>
    <mergeCell ref="C10:N10"/>
    <mergeCell ref="C11:N11"/>
    <mergeCell ref="C59:L59"/>
    <mergeCell ref="C60:L60"/>
    <mergeCell ref="C61:L61"/>
    <mergeCell ref="C62:L62"/>
    <mergeCell ref="C13:L14"/>
    <mergeCell ref="M13:N14"/>
  </mergeCells>
  <phoneticPr fontId="3"/>
  <pageMargins left="0.7" right="0.7" top="0.39370078740157483" bottom="0.39370078740157483" header="0.51181102362204722" footer="0.51181102362204722"/>
  <pageSetup paperSize="9" scale="94" fitToWidth="1" fitToHeight="1" orientation="portrait" usePrinterDefaults="1" r:id="rId1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W65"/>
  <sheetViews>
    <sheetView showGridLines="0" topLeftCell="B1" zoomScale="85" zoomScaleNormal="85" zoomScaleSheetLayoutView="85" workbookViewId="0"/>
  </sheetViews>
  <sheetFormatPr defaultRowHeight="13.5"/>
  <cols>
    <col min="1" max="1" width="9" style="255" hidden="1" customWidth="1"/>
    <col min="2" max="2" width="0.75" style="13" customWidth="1"/>
    <col min="3" max="3" width="1.375" style="13" customWidth="1"/>
    <col min="4" max="4" width="1.5" style="13" customWidth="1"/>
    <col min="5" max="6" width="1.625" style="13" customWidth="1"/>
    <col min="7" max="7" width="1.5" style="13" customWidth="1"/>
    <col min="8" max="8" width="1.625" style="13" customWidth="1"/>
    <col min="9" max="15" width="2.125" style="13" customWidth="1"/>
    <col min="16" max="16" width="6.625" style="13" customWidth="1"/>
    <col min="17" max="17" width="24.125" style="13" bestFit="1" customWidth="1"/>
    <col min="18" max="18" width="3.375" style="13" customWidth="1"/>
    <col min="19" max="19" width="24.125" style="13" bestFit="1" customWidth="1"/>
    <col min="20" max="20" width="3.75" style="13" bestFit="1" customWidth="1"/>
    <col min="21" max="21" width="24.125" style="13" bestFit="1" customWidth="1"/>
    <col min="22" max="22" width="3.375" style="13" customWidth="1"/>
    <col min="23" max="23" width="0.75" style="13" customWidth="1"/>
    <col min="24" max="16384" width="9" style="13" customWidth="1"/>
  </cols>
  <sheetData>
    <row r="1" spans="1:23">
      <c r="C1" s="13" t="s">
        <v>246</v>
      </c>
    </row>
    <row r="2" spans="1:23">
      <c r="C2" s="13" t="s">
        <v>88</v>
      </c>
    </row>
    <row r="3" spans="1:23">
      <c r="C3" s="13" t="s">
        <v>352</v>
      </c>
    </row>
    <row r="4" spans="1:23">
      <c r="C4" s="13" t="s">
        <v>366</v>
      </c>
    </row>
    <row r="5" spans="1:23">
      <c r="C5" s="13" t="s">
        <v>160</v>
      </c>
    </row>
    <row r="6" spans="1:23">
      <c r="C6" s="13" t="s">
        <v>367</v>
      </c>
    </row>
    <row r="7" spans="1:23">
      <c r="C7" s="13" t="s">
        <v>368</v>
      </c>
    </row>
    <row r="8" spans="1:23" s="2" customFormat="1">
      <c r="A8" s="1"/>
      <c r="B8" s="256"/>
      <c r="D8" s="266"/>
      <c r="E8" s="266"/>
      <c r="F8" s="266"/>
      <c r="G8" s="266"/>
      <c r="H8" s="266"/>
      <c r="I8" s="266"/>
    </row>
    <row r="9" spans="1:23" ht="24">
      <c r="C9" s="257" t="s">
        <v>373</v>
      </c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"/>
    </row>
    <row r="10" spans="1:23" ht="14.25">
      <c r="C10" s="105" t="s">
        <v>324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2"/>
    </row>
    <row r="11" spans="1:23" ht="14.25">
      <c r="C11" s="105" t="s">
        <v>370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2"/>
    </row>
    <row r="12" spans="1:23" ht="15.75" customHeight="1"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32"/>
      <c r="Q12" s="106"/>
      <c r="R12" s="132"/>
      <c r="S12" s="106"/>
      <c r="T12" s="106"/>
      <c r="U12" s="106"/>
      <c r="V12" s="166" t="s">
        <v>369</v>
      </c>
      <c r="W12" s="2"/>
    </row>
    <row r="13" spans="1:23" ht="14.25">
      <c r="A13" s="255" t="s">
        <v>347</v>
      </c>
      <c r="C13" s="258" t="s">
        <v>3</v>
      </c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88"/>
      <c r="Q13" s="295" t="s">
        <v>348</v>
      </c>
      <c r="R13" s="306"/>
      <c r="S13" s="319"/>
      <c r="T13" s="319"/>
      <c r="U13" s="319"/>
      <c r="V13" s="319"/>
    </row>
    <row r="14" spans="1:23">
      <c r="A14" s="255" t="s">
        <v>63</v>
      </c>
      <c r="C14" s="259"/>
      <c r="D14" s="268"/>
      <c r="E14" s="275" t="s">
        <v>19</v>
      </c>
      <c r="F14" s="275"/>
      <c r="G14" s="275"/>
      <c r="H14" s="275"/>
      <c r="I14" s="268"/>
      <c r="J14" s="275"/>
      <c r="K14" s="275"/>
      <c r="L14" s="275"/>
      <c r="M14" s="275"/>
      <c r="N14" s="268"/>
      <c r="O14" s="268"/>
      <c r="P14" s="268"/>
      <c r="Q14" s="296">
        <v>27724894</v>
      </c>
      <c r="R14" s="307" t="s">
        <v>290</v>
      </c>
      <c r="S14" s="13"/>
      <c r="T14" s="13"/>
      <c r="U14" s="13"/>
      <c r="V14" s="13"/>
    </row>
    <row r="15" spans="1:23">
      <c r="A15" s="255" t="s">
        <v>211</v>
      </c>
      <c r="C15" s="260"/>
      <c r="D15" s="269"/>
      <c r="E15" s="269"/>
      <c r="F15" s="21" t="s">
        <v>212</v>
      </c>
      <c r="G15" s="21"/>
      <c r="H15" s="21"/>
      <c r="I15" s="21"/>
      <c r="J15" s="21"/>
      <c r="K15" s="21"/>
      <c r="L15" s="21"/>
      <c r="M15" s="21"/>
      <c r="N15" s="269"/>
      <c r="O15" s="269"/>
      <c r="P15" s="269"/>
      <c r="Q15" s="297">
        <v>8996100</v>
      </c>
      <c r="R15" s="308" t="s">
        <v>290</v>
      </c>
      <c r="S15" s="13"/>
      <c r="T15" s="13"/>
      <c r="U15" s="13"/>
      <c r="V15" s="13"/>
    </row>
    <row r="16" spans="1:23">
      <c r="A16" s="255" t="s">
        <v>214</v>
      </c>
      <c r="C16" s="260"/>
      <c r="D16" s="269"/>
      <c r="E16" s="269"/>
      <c r="F16" s="21"/>
      <c r="G16" s="21" t="s">
        <v>215</v>
      </c>
      <c r="H16" s="21"/>
      <c r="I16" s="21"/>
      <c r="J16" s="21"/>
      <c r="K16" s="21"/>
      <c r="L16" s="21"/>
      <c r="M16" s="21"/>
      <c r="N16" s="269"/>
      <c r="O16" s="269"/>
      <c r="P16" s="269"/>
      <c r="Q16" s="297">
        <v>3166691</v>
      </c>
      <c r="R16" s="308" t="s">
        <v>290</v>
      </c>
      <c r="S16" s="13"/>
      <c r="T16" s="13" t="s">
        <v>133</v>
      </c>
      <c r="U16" s="13"/>
      <c r="V16" s="13"/>
    </row>
    <row r="17" spans="1:22">
      <c r="A17" s="255" t="s">
        <v>75</v>
      </c>
      <c r="C17" s="260"/>
      <c r="D17" s="269"/>
      <c r="E17" s="269"/>
      <c r="F17" s="21"/>
      <c r="G17" s="21"/>
      <c r="H17" s="21" t="s">
        <v>74</v>
      </c>
      <c r="I17" s="21"/>
      <c r="J17" s="21"/>
      <c r="K17" s="21"/>
      <c r="L17" s="21"/>
      <c r="M17" s="21"/>
      <c r="N17" s="269"/>
      <c r="O17" s="269"/>
      <c r="P17" s="269"/>
      <c r="Q17" s="297">
        <v>2161886</v>
      </c>
      <c r="R17" s="308" t="s">
        <v>331</v>
      </c>
      <c r="S17" s="13"/>
      <c r="T17" s="13"/>
      <c r="U17" s="13"/>
      <c r="V17" s="13"/>
    </row>
    <row r="18" spans="1:22">
      <c r="A18" s="255" t="s">
        <v>217</v>
      </c>
      <c r="C18" s="260"/>
      <c r="D18" s="269"/>
      <c r="E18" s="269"/>
      <c r="F18" s="21"/>
      <c r="G18" s="21"/>
      <c r="H18" s="21" t="s">
        <v>73</v>
      </c>
      <c r="I18" s="21"/>
      <c r="J18" s="21"/>
      <c r="K18" s="21"/>
      <c r="L18" s="21"/>
      <c r="M18" s="21"/>
      <c r="N18" s="269"/>
      <c r="O18" s="269"/>
      <c r="P18" s="269"/>
      <c r="Q18" s="297">
        <v>229984</v>
      </c>
      <c r="R18" s="308" t="s">
        <v>331</v>
      </c>
      <c r="S18" s="13"/>
      <c r="T18" s="13"/>
      <c r="U18" s="13"/>
      <c r="V18" s="13"/>
    </row>
    <row r="19" spans="1:22">
      <c r="A19" s="255" t="s">
        <v>219</v>
      </c>
      <c r="C19" s="260"/>
      <c r="D19" s="269"/>
      <c r="E19" s="269"/>
      <c r="F19" s="21"/>
      <c r="G19" s="21"/>
      <c r="H19" s="21" t="s">
        <v>221</v>
      </c>
      <c r="I19" s="21"/>
      <c r="J19" s="21"/>
      <c r="K19" s="21"/>
      <c r="L19" s="21"/>
      <c r="M19" s="21"/>
      <c r="N19" s="269"/>
      <c r="O19" s="269"/>
      <c r="P19" s="269"/>
      <c r="Q19" s="297">
        <v>12929</v>
      </c>
      <c r="R19" s="308" t="s">
        <v>331</v>
      </c>
      <c r="S19" s="13"/>
      <c r="T19" s="13"/>
      <c r="U19" s="13"/>
      <c r="V19" s="13"/>
    </row>
    <row r="20" spans="1:22">
      <c r="A20" s="255" t="s">
        <v>78</v>
      </c>
      <c r="C20" s="260"/>
      <c r="D20" s="269"/>
      <c r="E20" s="269"/>
      <c r="F20" s="21"/>
      <c r="G20" s="21"/>
      <c r="H20" s="21" t="s">
        <v>65</v>
      </c>
      <c r="I20" s="21"/>
      <c r="J20" s="21"/>
      <c r="K20" s="21"/>
      <c r="L20" s="21"/>
      <c r="M20" s="21"/>
      <c r="N20" s="269"/>
      <c r="O20" s="269"/>
      <c r="P20" s="269"/>
      <c r="Q20" s="297">
        <v>761893</v>
      </c>
      <c r="R20" s="308" t="s">
        <v>331</v>
      </c>
      <c r="S20" s="13"/>
      <c r="T20" s="13"/>
      <c r="U20" s="13"/>
      <c r="V20" s="13"/>
    </row>
    <row r="21" spans="1:22">
      <c r="A21" s="255" t="s">
        <v>222</v>
      </c>
      <c r="C21" s="260"/>
      <c r="D21" s="269"/>
      <c r="E21" s="269"/>
      <c r="F21" s="21"/>
      <c r="G21" s="21" t="s">
        <v>224</v>
      </c>
      <c r="H21" s="21"/>
      <c r="I21" s="21"/>
      <c r="J21" s="21"/>
      <c r="K21" s="21"/>
      <c r="L21" s="21"/>
      <c r="M21" s="21"/>
      <c r="N21" s="269"/>
      <c r="O21" s="269"/>
      <c r="P21" s="269"/>
      <c r="Q21" s="297">
        <v>5277738</v>
      </c>
      <c r="R21" s="308" t="s">
        <v>331</v>
      </c>
      <c r="S21" s="13"/>
      <c r="T21" s="13"/>
      <c r="U21" s="13"/>
      <c r="V21" s="13"/>
    </row>
    <row r="22" spans="1:22">
      <c r="A22" s="255" t="s">
        <v>18</v>
      </c>
      <c r="C22" s="260"/>
      <c r="D22" s="269"/>
      <c r="E22" s="269"/>
      <c r="F22" s="21"/>
      <c r="G22" s="21"/>
      <c r="H22" s="21" t="s">
        <v>225</v>
      </c>
      <c r="I22" s="21"/>
      <c r="J22" s="21"/>
      <c r="K22" s="21"/>
      <c r="L22" s="21"/>
      <c r="M22" s="21"/>
      <c r="N22" s="269"/>
      <c r="O22" s="269"/>
      <c r="P22" s="269"/>
      <c r="Q22" s="297">
        <v>2616381</v>
      </c>
      <c r="R22" s="308" t="s">
        <v>331</v>
      </c>
      <c r="S22" s="13"/>
      <c r="T22" s="13"/>
      <c r="U22" s="13"/>
      <c r="V22" s="13"/>
    </row>
    <row r="23" spans="1:22">
      <c r="A23" s="255" t="s">
        <v>227</v>
      </c>
      <c r="C23" s="260"/>
      <c r="D23" s="269"/>
      <c r="E23" s="269"/>
      <c r="F23" s="21"/>
      <c r="G23" s="21"/>
      <c r="H23" s="21" t="s">
        <v>192</v>
      </c>
      <c r="I23" s="21"/>
      <c r="J23" s="21"/>
      <c r="K23" s="21"/>
      <c r="L23" s="21"/>
      <c r="M23" s="21"/>
      <c r="N23" s="269"/>
      <c r="O23" s="269"/>
      <c r="P23" s="269"/>
      <c r="Q23" s="297">
        <v>509405</v>
      </c>
      <c r="R23" s="308" t="s">
        <v>331</v>
      </c>
      <c r="S23" s="13"/>
      <c r="T23" s="13"/>
      <c r="U23" s="13"/>
      <c r="V23" s="13"/>
    </row>
    <row r="24" spans="1:22">
      <c r="A24" s="255" t="s">
        <v>179</v>
      </c>
      <c r="C24" s="260"/>
      <c r="D24" s="269"/>
      <c r="E24" s="269"/>
      <c r="F24" s="21"/>
      <c r="G24" s="21"/>
      <c r="H24" s="21" t="s">
        <v>213</v>
      </c>
      <c r="I24" s="21"/>
      <c r="J24" s="21"/>
      <c r="K24" s="21"/>
      <c r="L24" s="21"/>
      <c r="M24" s="21"/>
      <c r="N24" s="269"/>
      <c r="O24" s="269"/>
      <c r="P24" s="269"/>
      <c r="Q24" s="297">
        <v>2151952</v>
      </c>
      <c r="R24" s="308" t="s">
        <v>331</v>
      </c>
      <c r="S24" s="13"/>
      <c r="T24" s="13"/>
      <c r="U24" s="13"/>
      <c r="V24" s="13"/>
    </row>
    <row r="25" spans="1:22">
      <c r="A25" s="255" t="s">
        <v>229</v>
      </c>
      <c r="C25" s="260"/>
      <c r="D25" s="269"/>
      <c r="E25" s="269"/>
      <c r="F25" s="21"/>
      <c r="G25" s="21"/>
      <c r="H25" s="21" t="s">
        <v>65</v>
      </c>
      <c r="I25" s="21"/>
      <c r="J25" s="21"/>
      <c r="K25" s="21"/>
      <c r="L25" s="21"/>
      <c r="M25" s="21"/>
      <c r="N25" s="269"/>
      <c r="O25" s="269"/>
      <c r="P25" s="269"/>
      <c r="Q25" s="297">
        <v>0</v>
      </c>
      <c r="R25" s="308" t="s">
        <v>331</v>
      </c>
      <c r="S25" s="13"/>
      <c r="T25" s="13"/>
      <c r="U25" s="13"/>
      <c r="V25" s="13"/>
    </row>
    <row r="26" spans="1:22">
      <c r="A26" s="255" t="s">
        <v>230</v>
      </c>
      <c r="C26" s="260"/>
      <c r="D26" s="269"/>
      <c r="E26" s="269"/>
      <c r="F26" s="21"/>
      <c r="G26" s="21" t="s">
        <v>231</v>
      </c>
      <c r="H26" s="21"/>
      <c r="I26" s="21"/>
      <c r="J26" s="21"/>
      <c r="K26" s="21"/>
      <c r="L26" s="21"/>
      <c r="M26" s="21"/>
      <c r="N26" s="269"/>
      <c r="O26" s="269"/>
      <c r="P26" s="269"/>
      <c r="Q26" s="297">
        <v>551671</v>
      </c>
      <c r="R26" s="308" t="s">
        <v>331</v>
      </c>
      <c r="S26" s="13"/>
      <c r="T26" s="13"/>
      <c r="U26" s="13"/>
      <c r="V26" s="13"/>
    </row>
    <row r="27" spans="1:22">
      <c r="A27" s="255" t="s">
        <v>233</v>
      </c>
      <c r="C27" s="260"/>
      <c r="D27" s="269"/>
      <c r="E27" s="269"/>
      <c r="F27" s="21"/>
      <c r="G27" s="21"/>
      <c r="H27" s="269" t="s">
        <v>234</v>
      </c>
      <c r="I27" s="269"/>
      <c r="J27" s="21"/>
      <c r="K27" s="269"/>
      <c r="L27" s="21"/>
      <c r="M27" s="21"/>
      <c r="N27" s="269"/>
      <c r="O27" s="269"/>
      <c r="P27" s="269"/>
      <c r="Q27" s="297">
        <v>190092</v>
      </c>
      <c r="R27" s="308" t="s">
        <v>331</v>
      </c>
      <c r="S27" s="13"/>
      <c r="T27" s="13"/>
      <c r="U27" s="13"/>
      <c r="V27" s="13"/>
    </row>
    <row r="28" spans="1:22">
      <c r="A28" s="255" t="s">
        <v>165</v>
      </c>
      <c r="C28" s="260"/>
      <c r="D28" s="269"/>
      <c r="E28" s="269"/>
      <c r="F28" s="21"/>
      <c r="G28" s="21"/>
      <c r="H28" s="21" t="s">
        <v>236</v>
      </c>
      <c r="I28" s="21"/>
      <c r="J28" s="21"/>
      <c r="K28" s="21"/>
      <c r="L28" s="21"/>
      <c r="M28" s="21"/>
      <c r="N28" s="269"/>
      <c r="O28" s="269"/>
      <c r="P28" s="269"/>
      <c r="Q28" s="297">
        <v>38574</v>
      </c>
      <c r="R28" s="308" t="s">
        <v>331</v>
      </c>
      <c r="S28" s="13"/>
      <c r="T28" s="13"/>
      <c r="U28" s="13"/>
      <c r="V28" s="13"/>
    </row>
    <row r="29" spans="1:22">
      <c r="A29" s="255" t="s">
        <v>237</v>
      </c>
      <c r="C29" s="260"/>
      <c r="D29" s="269"/>
      <c r="E29" s="269"/>
      <c r="F29" s="21"/>
      <c r="G29" s="21"/>
      <c r="H29" s="21" t="s">
        <v>65</v>
      </c>
      <c r="I29" s="21"/>
      <c r="J29" s="21"/>
      <c r="K29" s="21"/>
      <c r="L29" s="21"/>
      <c r="M29" s="21"/>
      <c r="N29" s="269"/>
      <c r="O29" s="269"/>
      <c r="P29" s="269"/>
      <c r="Q29" s="297">
        <v>323005</v>
      </c>
      <c r="R29" s="308" t="s">
        <v>331</v>
      </c>
      <c r="S29" s="13"/>
      <c r="T29" s="13"/>
      <c r="U29" s="13"/>
      <c r="V29" s="13"/>
    </row>
    <row r="30" spans="1:22">
      <c r="A30" s="255" t="s">
        <v>239</v>
      </c>
      <c r="C30" s="260"/>
      <c r="D30" s="269"/>
      <c r="E30" s="269"/>
      <c r="F30" s="269" t="s">
        <v>240</v>
      </c>
      <c r="G30" s="269"/>
      <c r="H30" s="21"/>
      <c r="I30" s="269"/>
      <c r="J30" s="21"/>
      <c r="K30" s="21"/>
      <c r="L30" s="21"/>
      <c r="M30" s="21"/>
      <c r="N30" s="269"/>
      <c r="O30" s="269"/>
      <c r="P30" s="269"/>
      <c r="Q30" s="297">
        <v>18728794</v>
      </c>
      <c r="R30" s="308" t="s">
        <v>331</v>
      </c>
      <c r="S30" s="13"/>
      <c r="T30" s="13"/>
      <c r="U30" s="13"/>
      <c r="V30" s="13"/>
    </row>
    <row r="31" spans="1:22">
      <c r="A31" s="255" t="s">
        <v>178</v>
      </c>
      <c r="C31" s="260"/>
      <c r="D31" s="269"/>
      <c r="E31" s="269"/>
      <c r="F31" s="21"/>
      <c r="G31" s="21" t="s">
        <v>241</v>
      </c>
      <c r="H31" s="21"/>
      <c r="I31" s="269"/>
      <c r="J31" s="21"/>
      <c r="K31" s="21"/>
      <c r="L31" s="21"/>
      <c r="M31" s="21"/>
      <c r="N31" s="269"/>
      <c r="O31" s="269"/>
      <c r="P31" s="269"/>
      <c r="Q31" s="297">
        <v>14280037</v>
      </c>
      <c r="R31" s="308" t="s">
        <v>331</v>
      </c>
      <c r="S31" s="13"/>
      <c r="T31" s="13"/>
      <c r="U31" s="13"/>
      <c r="V31" s="13"/>
    </row>
    <row r="32" spans="1:22">
      <c r="A32" s="255" t="s">
        <v>108</v>
      </c>
      <c r="C32" s="260"/>
      <c r="D32" s="269"/>
      <c r="E32" s="269"/>
      <c r="F32" s="21"/>
      <c r="G32" s="21" t="s">
        <v>243</v>
      </c>
      <c r="H32" s="21"/>
      <c r="I32" s="269"/>
      <c r="J32" s="21"/>
      <c r="K32" s="21"/>
      <c r="L32" s="21"/>
      <c r="M32" s="21"/>
      <c r="N32" s="269"/>
      <c r="O32" s="269"/>
      <c r="P32" s="269"/>
      <c r="Q32" s="297">
        <v>3658290</v>
      </c>
      <c r="R32" s="308" t="s">
        <v>331</v>
      </c>
      <c r="S32" s="13"/>
      <c r="T32" s="13"/>
      <c r="U32" s="13"/>
      <c r="V32" s="13"/>
    </row>
    <row r="33" spans="1:22">
      <c r="A33" s="255" t="s">
        <v>5</v>
      </c>
      <c r="C33" s="260"/>
      <c r="D33" s="269"/>
      <c r="E33" s="269"/>
      <c r="F33" s="21"/>
      <c r="G33" s="21" t="s">
        <v>2</v>
      </c>
      <c r="H33" s="21"/>
      <c r="I33" s="269"/>
      <c r="J33" s="21"/>
      <c r="K33" s="21"/>
      <c r="L33" s="21"/>
      <c r="M33" s="21"/>
      <c r="N33" s="269"/>
      <c r="O33" s="269"/>
      <c r="P33" s="269"/>
      <c r="Q33" s="297">
        <v>731454</v>
      </c>
      <c r="R33" s="308" t="s">
        <v>331</v>
      </c>
      <c r="S33" s="13"/>
      <c r="T33" s="13"/>
      <c r="U33" s="13"/>
      <c r="V33" s="13"/>
    </row>
    <row r="34" spans="1:22">
      <c r="A34" s="255" t="s">
        <v>95</v>
      </c>
      <c r="C34" s="260"/>
      <c r="D34" s="269"/>
      <c r="E34" s="269"/>
      <c r="F34" s="21"/>
      <c r="G34" s="21" t="s">
        <v>65</v>
      </c>
      <c r="H34" s="21"/>
      <c r="I34" s="21"/>
      <c r="J34" s="21"/>
      <c r="K34" s="21"/>
      <c r="L34" s="21"/>
      <c r="M34" s="21"/>
      <c r="N34" s="269"/>
      <c r="O34" s="269"/>
      <c r="P34" s="269"/>
      <c r="Q34" s="297">
        <v>59013</v>
      </c>
      <c r="R34" s="308" t="s">
        <v>331</v>
      </c>
      <c r="S34" s="13"/>
      <c r="T34" s="13"/>
      <c r="U34" s="13"/>
      <c r="V34" s="13"/>
    </row>
    <row r="35" spans="1:22">
      <c r="A35" s="255" t="s">
        <v>220</v>
      </c>
      <c r="C35" s="260"/>
      <c r="D35" s="269"/>
      <c r="E35" s="21" t="s">
        <v>244</v>
      </c>
      <c r="F35" s="21"/>
      <c r="G35" s="21"/>
      <c r="H35" s="21"/>
      <c r="I35" s="21"/>
      <c r="J35" s="21"/>
      <c r="K35" s="21"/>
      <c r="L35" s="269"/>
      <c r="M35" s="269"/>
      <c r="N35" s="269"/>
      <c r="O35" s="285"/>
      <c r="P35" s="289"/>
      <c r="Q35" s="297">
        <v>1518296</v>
      </c>
      <c r="R35" s="308" t="s">
        <v>331</v>
      </c>
      <c r="S35" s="13"/>
      <c r="T35" s="13"/>
      <c r="U35" s="13"/>
      <c r="V35" s="13"/>
    </row>
    <row r="36" spans="1:22">
      <c r="A36" s="255" t="s">
        <v>245</v>
      </c>
      <c r="C36" s="260"/>
      <c r="D36" s="269"/>
      <c r="E36" s="269"/>
      <c r="F36" s="21" t="s">
        <v>247</v>
      </c>
      <c r="G36" s="21"/>
      <c r="H36" s="21"/>
      <c r="I36" s="21"/>
      <c r="J36" s="21"/>
      <c r="K36" s="21"/>
      <c r="L36" s="269"/>
      <c r="M36" s="269"/>
      <c r="N36" s="269"/>
      <c r="O36" s="285"/>
      <c r="P36" s="289"/>
      <c r="Q36" s="297">
        <v>729812</v>
      </c>
      <c r="R36" s="308" t="s">
        <v>331</v>
      </c>
      <c r="S36" s="13"/>
      <c r="T36" s="13"/>
      <c r="U36" s="13"/>
      <c r="V36" s="13"/>
    </row>
    <row r="37" spans="1:22">
      <c r="A37" s="255" t="s">
        <v>248</v>
      </c>
      <c r="C37" s="260"/>
      <c r="D37" s="269"/>
      <c r="E37" s="269"/>
      <c r="F37" s="21" t="s">
        <v>65</v>
      </c>
      <c r="G37" s="21"/>
      <c r="H37" s="269"/>
      <c r="I37" s="21"/>
      <c r="J37" s="21"/>
      <c r="K37" s="21"/>
      <c r="L37" s="269"/>
      <c r="M37" s="269"/>
      <c r="N37" s="269"/>
      <c r="O37" s="285"/>
      <c r="P37" s="289"/>
      <c r="Q37" s="298">
        <v>788484</v>
      </c>
      <c r="R37" s="309" t="s">
        <v>331</v>
      </c>
      <c r="S37" s="260"/>
      <c r="T37" s="269"/>
      <c r="U37" s="269"/>
      <c r="V37" s="269"/>
    </row>
    <row r="38" spans="1:22">
      <c r="A38" s="255" t="s">
        <v>197</v>
      </c>
      <c r="C38" s="261"/>
      <c r="D38" s="270" t="s">
        <v>210</v>
      </c>
      <c r="E38" s="270"/>
      <c r="F38" s="277"/>
      <c r="G38" s="277"/>
      <c r="H38" s="270"/>
      <c r="I38" s="277"/>
      <c r="J38" s="277"/>
      <c r="K38" s="277"/>
      <c r="L38" s="270"/>
      <c r="M38" s="270"/>
      <c r="N38" s="270"/>
      <c r="O38" s="286"/>
      <c r="P38" s="286"/>
      <c r="Q38" s="299">
        <v>-26206598</v>
      </c>
      <c r="R38" s="310" t="s">
        <v>331</v>
      </c>
      <c r="S38" s="269"/>
      <c r="T38" s="269"/>
      <c r="U38" s="269"/>
      <c r="V38" s="269"/>
    </row>
    <row r="39" spans="1:22">
      <c r="A39" s="255" t="s">
        <v>250</v>
      </c>
      <c r="C39" s="260"/>
      <c r="D39" s="269"/>
      <c r="E39" s="21" t="s">
        <v>80</v>
      </c>
      <c r="F39" s="21"/>
      <c r="G39" s="21"/>
      <c r="H39" s="269"/>
      <c r="I39" s="21"/>
      <c r="J39" s="21"/>
      <c r="K39" s="21"/>
      <c r="L39" s="269"/>
      <c r="M39" s="269"/>
      <c r="N39" s="269"/>
      <c r="O39" s="285"/>
      <c r="P39" s="285"/>
      <c r="Q39" s="297">
        <v>282330</v>
      </c>
      <c r="R39" s="311" t="s">
        <v>331</v>
      </c>
      <c r="S39" s="269"/>
      <c r="T39" s="269"/>
      <c r="U39" s="269"/>
      <c r="V39" s="269"/>
    </row>
    <row r="40" spans="1:22">
      <c r="A40" s="255" t="s">
        <v>253</v>
      </c>
      <c r="C40" s="260"/>
      <c r="D40" s="269"/>
      <c r="E40" s="21"/>
      <c r="F40" s="21" t="s">
        <v>93</v>
      </c>
      <c r="G40" s="21"/>
      <c r="H40" s="269"/>
      <c r="I40" s="21"/>
      <c r="J40" s="21"/>
      <c r="K40" s="21"/>
      <c r="L40" s="269"/>
      <c r="M40" s="269"/>
      <c r="N40" s="269"/>
      <c r="O40" s="285"/>
      <c r="P40" s="285"/>
      <c r="Q40" s="297">
        <v>139951</v>
      </c>
      <c r="R40" s="308" t="s">
        <v>331</v>
      </c>
      <c r="S40" s="269"/>
      <c r="T40" s="269"/>
      <c r="U40" s="269"/>
      <c r="V40" s="269"/>
    </row>
    <row r="41" spans="1:22">
      <c r="A41" s="255" t="s">
        <v>254</v>
      </c>
      <c r="C41" s="260"/>
      <c r="D41" s="269"/>
      <c r="E41" s="269"/>
      <c r="F41" s="269" t="s">
        <v>256</v>
      </c>
      <c r="G41" s="269"/>
      <c r="H41" s="21"/>
      <c r="I41" s="269"/>
      <c r="J41" s="21"/>
      <c r="K41" s="21"/>
      <c r="L41" s="21"/>
      <c r="M41" s="21"/>
      <c r="N41" s="269"/>
      <c r="O41" s="269"/>
      <c r="P41" s="269"/>
      <c r="Q41" s="297">
        <v>141930</v>
      </c>
      <c r="R41" s="308" t="s">
        <v>331</v>
      </c>
      <c r="S41" s="13"/>
      <c r="T41" s="13"/>
      <c r="U41" s="13"/>
      <c r="V41" s="13"/>
    </row>
    <row r="42" spans="1:22">
      <c r="A42" s="255" t="s">
        <v>257</v>
      </c>
      <c r="C42" s="260"/>
      <c r="D42" s="269"/>
      <c r="E42" s="269"/>
      <c r="F42" s="21" t="s">
        <v>258</v>
      </c>
      <c r="G42" s="21"/>
      <c r="H42" s="21"/>
      <c r="I42" s="21"/>
      <c r="J42" s="21"/>
      <c r="K42" s="21"/>
      <c r="L42" s="21"/>
      <c r="M42" s="21"/>
      <c r="N42" s="269"/>
      <c r="O42" s="269"/>
      <c r="P42" s="269"/>
      <c r="Q42" s="297">
        <v>0</v>
      </c>
      <c r="R42" s="308" t="s">
        <v>331</v>
      </c>
      <c r="S42" s="13"/>
      <c r="T42" s="13"/>
      <c r="U42" s="13"/>
      <c r="V42" s="13"/>
    </row>
    <row r="43" spans="1:22">
      <c r="A43" s="255" t="s">
        <v>182</v>
      </c>
      <c r="C43" s="260"/>
      <c r="D43" s="269"/>
      <c r="E43" s="269"/>
      <c r="F43" s="21" t="s">
        <v>259</v>
      </c>
      <c r="G43" s="21"/>
      <c r="H43" s="21"/>
      <c r="I43" s="21"/>
      <c r="J43" s="21"/>
      <c r="K43" s="21"/>
      <c r="L43" s="21"/>
      <c r="M43" s="21"/>
      <c r="N43" s="269"/>
      <c r="O43" s="269"/>
      <c r="P43" s="269"/>
      <c r="Q43" s="297">
        <v>0</v>
      </c>
      <c r="R43" s="308" t="s">
        <v>331</v>
      </c>
      <c r="S43" s="13"/>
      <c r="T43" s="13"/>
      <c r="U43" s="13"/>
      <c r="V43" s="13"/>
    </row>
    <row r="44" spans="1:22">
      <c r="A44" s="255" t="s">
        <v>260</v>
      </c>
      <c r="C44" s="260"/>
      <c r="D44" s="269"/>
      <c r="E44" s="269"/>
      <c r="F44" s="21" t="s">
        <v>65</v>
      </c>
      <c r="G44" s="21"/>
      <c r="H44" s="21"/>
      <c r="I44" s="21"/>
      <c r="J44" s="21"/>
      <c r="K44" s="21"/>
      <c r="L44" s="21"/>
      <c r="M44" s="21"/>
      <c r="N44" s="269"/>
      <c r="O44" s="269"/>
      <c r="P44" s="269"/>
      <c r="Q44" s="297">
        <v>449</v>
      </c>
      <c r="R44" s="308" t="s">
        <v>331</v>
      </c>
      <c r="S44" s="13"/>
      <c r="T44" s="13"/>
      <c r="U44" s="13"/>
      <c r="V44" s="13"/>
    </row>
    <row r="45" spans="1:22" ht="14.25">
      <c r="A45" s="255" t="s">
        <v>262</v>
      </c>
      <c r="C45" s="260"/>
      <c r="D45" s="269"/>
      <c r="E45" s="21" t="s">
        <v>263</v>
      </c>
      <c r="F45" s="21"/>
      <c r="G45" s="21"/>
      <c r="H45" s="21"/>
      <c r="I45" s="21"/>
      <c r="J45" s="21"/>
      <c r="K45" s="21"/>
      <c r="L45" s="21"/>
      <c r="M45" s="21"/>
      <c r="N45" s="269"/>
      <c r="O45" s="269"/>
      <c r="P45" s="269"/>
      <c r="Q45" s="297">
        <v>9822</v>
      </c>
      <c r="R45" s="311" t="s">
        <v>331</v>
      </c>
      <c r="S45" s="13"/>
      <c r="T45" s="13"/>
      <c r="U45" s="13"/>
      <c r="V45" s="13"/>
    </row>
    <row r="46" spans="1:22">
      <c r="A46" s="255" t="s">
        <v>164</v>
      </c>
      <c r="C46" s="260"/>
      <c r="D46" s="269"/>
      <c r="E46" s="269"/>
      <c r="F46" s="21" t="s">
        <v>264</v>
      </c>
      <c r="G46" s="21"/>
      <c r="H46" s="21"/>
      <c r="I46" s="21"/>
      <c r="J46" s="21"/>
      <c r="K46" s="21"/>
      <c r="L46" s="269"/>
      <c r="M46" s="269"/>
      <c r="N46" s="269"/>
      <c r="O46" s="285"/>
      <c r="P46" s="289"/>
      <c r="Q46" s="297">
        <v>9822</v>
      </c>
      <c r="R46" s="308" t="s">
        <v>331</v>
      </c>
      <c r="S46" s="320" t="s">
        <v>348</v>
      </c>
      <c r="T46" s="332"/>
      <c r="U46" s="332"/>
      <c r="V46" s="347"/>
    </row>
    <row r="47" spans="1:22" ht="14.25">
      <c r="A47" s="255" t="s">
        <v>265</v>
      </c>
      <c r="C47" s="262"/>
      <c r="D47" s="271"/>
      <c r="E47" s="271"/>
      <c r="F47" s="278" t="s">
        <v>65</v>
      </c>
      <c r="G47" s="278"/>
      <c r="H47" s="278"/>
      <c r="I47" s="278"/>
      <c r="J47" s="278"/>
      <c r="K47" s="278"/>
      <c r="L47" s="271"/>
      <c r="M47" s="271"/>
      <c r="N47" s="271"/>
      <c r="O47" s="287"/>
      <c r="P47" s="290"/>
      <c r="Q47" s="297">
        <v>0</v>
      </c>
      <c r="R47" s="308" t="s">
        <v>331</v>
      </c>
      <c r="S47" s="321" t="s">
        <v>204</v>
      </c>
      <c r="T47" s="333"/>
      <c r="U47" s="344" t="s">
        <v>208</v>
      </c>
      <c r="V47" s="348"/>
    </row>
    <row r="48" spans="1:22">
      <c r="A48" s="255" t="s">
        <v>266</v>
      </c>
      <c r="C48" s="261"/>
      <c r="D48" s="270" t="s">
        <v>238</v>
      </c>
      <c r="E48" s="270"/>
      <c r="F48" s="277"/>
      <c r="G48" s="277"/>
      <c r="H48" s="277"/>
      <c r="I48" s="277"/>
      <c r="J48" s="277"/>
      <c r="K48" s="277"/>
      <c r="L48" s="277"/>
      <c r="M48" s="277"/>
      <c r="N48" s="270"/>
      <c r="O48" s="270"/>
      <c r="P48" s="270"/>
      <c r="Q48" s="299">
        <v>-26479106</v>
      </c>
      <c r="R48" s="312" t="s">
        <v>331</v>
      </c>
      <c r="S48" s="322"/>
      <c r="T48" s="334"/>
      <c r="U48" s="345">
        <v>-26479106</v>
      </c>
      <c r="V48" s="349" t="s">
        <v>331</v>
      </c>
    </row>
    <row r="49" spans="1:22">
      <c r="A49" s="255" t="s">
        <v>269</v>
      </c>
      <c r="C49" s="260"/>
      <c r="D49" s="269" t="s">
        <v>271</v>
      </c>
      <c r="E49" s="269"/>
      <c r="F49" s="269"/>
      <c r="G49" s="269"/>
      <c r="H49" s="269"/>
      <c r="I49" s="269"/>
      <c r="J49" s="269"/>
      <c r="K49" s="269"/>
      <c r="L49" s="269"/>
      <c r="M49" s="21"/>
      <c r="N49" s="269"/>
      <c r="O49" s="269"/>
      <c r="P49" s="291"/>
      <c r="Q49" s="300">
        <v>26013017</v>
      </c>
      <c r="R49" s="313" t="s">
        <v>331</v>
      </c>
      <c r="S49" s="323"/>
      <c r="T49" s="335"/>
      <c r="U49" s="297">
        <v>26013017</v>
      </c>
      <c r="V49" s="314" t="s">
        <v>331</v>
      </c>
    </row>
    <row r="50" spans="1:22">
      <c r="A50" s="255" t="s">
        <v>255</v>
      </c>
      <c r="C50" s="260"/>
      <c r="D50" s="269"/>
      <c r="E50" s="269" t="s">
        <v>272</v>
      </c>
      <c r="F50" s="269"/>
      <c r="G50" s="125"/>
      <c r="H50" s="125"/>
      <c r="I50" s="125"/>
      <c r="J50" s="125"/>
      <c r="K50" s="125"/>
      <c r="L50" s="269"/>
      <c r="M50" s="21"/>
      <c r="N50" s="269"/>
      <c r="O50" s="269"/>
      <c r="P50" s="291"/>
      <c r="Q50" s="297">
        <v>16397541</v>
      </c>
      <c r="R50" s="314" t="s">
        <v>331</v>
      </c>
      <c r="S50" s="324"/>
      <c r="T50" s="336"/>
      <c r="U50" s="297">
        <v>16397541</v>
      </c>
      <c r="V50" s="314" t="s">
        <v>331</v>
      </c>
    </row>
    <row r="51" spans="1:22">
      <c r="A51" s="255" t="s">
        <v>273</v>
      </c>
      <c r="C51" s="262"/>
      <c r="D51" s="269"/>
      <c r="E51" s="269" t="s">
        <v>200</v>
      </c>
      <c r="F51" s="20"/>
      <c r="G51" s="20"/>
      <c r="H51" s="20"/>
      <c r="I51" s="20"/>
      <c r="J51" s="20"/>
      <c r="K51" s="20"/>
      <c r="L51" s="269"/>
      <c r="M51" s="21"/>
      <c r="N51" s="269"/>
      <c r="O51" s="269"/>
      <c r="P51" s="291"/>
      <c r="Q51" s="298">
        <v>9615476</v>
      </c>
      <c r="R51" s="315" t="s">
        <v>331</v>
      </c>
      <c r="S51" s="325"/>
      <c r="T51" s="337"/>
      <c r="U51" s="297">
        <v>9615476</v>
      </c>
      <c r="V51" s="314" t="s">
        <v>331</v>
      </c>
    </row>
    <row r="52" spans="1:22">
      <c r="A52" s="255" t="s">
        <v>274</v>
      </c>
      <c r="C52" s="261"/>
      <c r="D52" s="270" t="s">
        <v>126</v>
      </c>
      <c r="E52" s="270"/>
      <c r="F52" s="121"/>
      <c r="G52" s="121"/>
      <c r="H52" s="121"/>
      <c r="I52" s="282"/>
      <c r="J52" s="282"/>
      <c r="K52" s="282"/>
      <c r="L52" s="270"/>
      <c r="M52" s="270"/>
      <c r="N52" s="270"/>
      <c r="O52" s="270"/>
      <c r="P52" s="292"/>
      <c r="Q52" s="301">
        <v>-466089</v>
      </c>
      <c r="R52" s="312" t="s">
        <v>331</v>
      </c>
      <c r="S52" s="326"/>
      <c r="T52" s="338"/>
      <c r="U52" s="301">
        <v>-466089</v>
      </c>
      <c r="V52" s="312" t="s">
        <v>331</v>
      </c>
    </row>
    <row r="53" spans="1:22">
      <c r="A53" s="255" t="s">
        <v>275</v>
      </c>
      <c r="C53" s="260"/>
      <c r="D53" s="269" t="s">
        <v>361</v>
      </c>
      <c r="E53" s="269"/>
      <c r="F53" s="20"/>
      <c r="G53" s="20"/>
      <c r="H53" s="20"/>
      <c r="I53" s="125"/>
      <c r="J53" s="125"/>
      <c r="K53" s="125"/>
      <c r="L53" s="269"/>
      <c r="M53" s="269"/>
      <c r="N53" s="269"/>
      <c r="O53" s="269"/>
      <c r="P53" s="291"/>
      <c r="Q53" s="302"/>
      <c r="R53" s="316"/>
      <c r="S53" s="327">
        <v>-359993</v>
      </c>
      <c r="T53" s="339" t="s">
        <v>331</v>
      </c>
      <c r="U53" s="297">
        <v>359993</v>
      </c>
      <c r="V53" s="314" t="s">
        <v>331</v>
      </c>
    </row>
    <row r="54" spans="1:22">
      <c r="A54" s="255" t="s">
        <v>137</v>
      </c>
      <c r="C54" s="260"/>
      <c r="D54" s="269"/>
      <c r="E54" s="20" t="s">
        <v>276</v>
      </c>
      <c r="F54" s="20"/>
      <c r="G54" s="20"/>
      <c r="H54" s="125"/>
      <c r="I54" s="125"/>
      <c r="J54" s="125"/>
      <c r="K54" s="125"/>
      <c r="L54" s="269"/>
      <c r="M54" s="269"/>
      <c r="N54" s="269"/>
      <c r="O54" s="269"/>
      <c r="P54" s="291"/>
      <c r="Q54" s="302"/>
      <c r="R54" s="316"/>
      <c r="S54" s="328">
        <v>2716682</v>
      </c>
      <c r="T54" s="340" t="s">
        <v>331</v>
      </c>
      <c r="U54" s="297">
        <v>-2716682</v>
      </c>
      <c r="V54" s="314" t="s">
        <v>331</v>
      </c>
    </row>
    <row r="55" spans="1:22">
      <c r="A55" s="255" t="s">
        <v>277</v>
      </c>
      <c r="C55" s="260"/>
      <c r="D55" s="269"/>
      <c r="E55" s="20" t="s">
        <v>49</v>
      </c>
      <c r="F55" s="20"/>
      <c r="G55" s="20"/>
      <c r="H55" s="20"/>
      <c r="I55" s="125"/>
      <c r="J55" s="125"/>
      <c r="K55" s="125"/>
      <c r="L55" s="269"/>
      <c r="M55" s="269"/>
      <c r="N55" s="269"/>
      <c r="O55" s="269"/>
      <c r="P55" s="291"/>
      <c r="Q55" s="302"/>
      <c r="R55" s="316"/>
      <c r="S55" s="328">
        <v>-2296535</v>
      </c>
      <c r="T55" s="340" t="s">
        <v>331</v>
      </c>
      <c r="U55" s="297">
        <v>2296535</v>
      </c>
      <c r="V55" s="314" t="s">
        <v>331</v>
      </c>
    </row>
    <row r="56" spans="1:22">
      <c r="A56" s="255" t="s">
        <v>196</v>
      </c>
      <c r="C56" s="260"/>
      <c r="D56" s="269"/>
      <c r="E56" s="20" t="s">
        <v>278</v>
      </c>
      <c r="F56" s="20"/>
      <c r="G56" s="20"/>
      <c r="H56" s="20"/>
      <c r="I56" s="125"/>
      <c r="J56" s="125"/>
      <c r="K56" s="125"/>
      <c r="L56" s="269"/>
      <c r="M56" s="269"/>
      <c r="N56" s="269"/>
      <c r="O56" s="269"/>
      <c r="P56" s="291"/>
      <c r="Q56" s="302"/>
      <c r="R56" s="316"/>
      <c r="S56" s="328">
        <v>2386455</v>
      </c>
      <c r="T56" s="340" t="s">
        <v>331</v>
      </c>
      <c r="U56" s="297">
        <v>-2386455</v>
      </c>
      <c r="V56" s="314" t="s">
        <v>331</v>
      </c>
    </row>
    <row r="57" spans="1:22">
      <c r="A57" s="255" t="s">
        <v>279</v>
      </c>
      <c r="C57" s="260"/>
      <c r="D57" s="269"/>
      <c r="E57" s="20" t="s">
        <v>281</v>
      </c>
      <c r="F57" s="20"/>
      <c r="G57" s="20"/>
      <c r="H57" s="20"/>
      <c r="I57" s="125"/>
      <c r="J57" s="20"/>
      <c r="K57" s="125"/>
      <c r="L57" s="269"/>
      <c r="M57" s="269"/>
      <c r="N57" s="269"/>
      <c r="O57" s="269"/>
      <c r="P57" s="291"/>
      <c r="Q57" s="302"/>
      <c r="R57" s="316"/>
      <c r="S57" s="328">
        <v>-3166595</v>
      </c>
      <c r="T57" s="340" t="s">
        <v>331</v>
      </c>
      <c r="U57" s="297">
        <v>3166595</v>
      </c>
      <c r="V57" s="314" t="s">
        <v>331</v>
      </c>
    </row>
    <row r="58" spans="1:22">
      <c r="A58" s="255" t="s">
        <v>282</v>
      </c>
      <c r="C58" s="260"/>
      <c r="D58" s="269" t="s">
        <v>98</v>
      </c>
      <c r="E58" s="269"/>
      <c r="F58" s="20"/>
      <c r="G58" s="125"/>
      <c r="H58" s="125"/>
      <c r="I58" s="125"/>
      <c r="J58" s="125"/>
      <c r="K58" s="125"/>
      <c r="L58" s="269"/>
      <c r="M58" s="269"/>
      <c r="N58" s="269"/>
      <c r="O58" s="269"/>
      <c r="P58" s="291"/>
      <c r="Q58" s="297">
        <v>-889</v>
      </c>
      <c r="R58" s="314" t="s">
        <v>331</v>
      </c>
      <c r="S58" s="328">
        <v>-889</v>
      </c>
      <c r="T58" s="340" t="s">
        <v>331</v>
      </c>
      <c r="U58" s="346"/>
      <c r="V58" s="350"/>
    </row>
    <row r="59" spans="1:22">
      <c r="A59" s="255" t="s">
        <v>284</v>
      </c>
      <c r="C59" s="260"/>
      <c r="D59" s="269" t="s">
        <v>285</v>
      </c>
      <c r="E59" s="269"/>
      <c r="F59" s="20"/>
      <c r="G59" s="20"/>
      <c r="H59" s="125"/>
      <c r="I59" s="125"/>
      <c r="J59" s="125"/>
      <c r="K59" s="125"/>
      <c r="L59" s="269"/>
      <c r="M59" s="285"/>
      <c r="N59" s="285"/>
      <c r="O59" s="285"/>
      <c r="P59" s="289"/>
      <c r="Q59" s="297">
        <v>-866042</v>
      </c>
      <c r="R59" s="314" t="s">
        <v>331</v>
      </c>
      <c r="S59" s="328">
        <v>-866042</v>
      </c>
      <c r="T59" s="340" t="s">
        <v>331</v>
      </c>
      <c r="U59" s="346"/>
      <c r="V59" s="350"/>
    </row>
    <row r="60" spans="1:22">
      <c r="A60" s="255" t="s">
        <v>286</v>
      </c>
      <c r="C60" s="262"/>
      <c r="D60" s="271" t="s">
        <v>65</v>
      </c>
      <c r="E60" s="271"/>
      <c r="F60" s="120"/>
      <c r="G60" s="120"/>
      <c r="H60" s="120"/>
      <c r="I60" s="128"/>
      <c r="J60" s="128"/>
      <c r="K60" s="128"/>
      <c r="L60" s="271"/>
      <c r="M60" s="271"/>
      <c r="N60" s="271"/>
      <c r="O60" s="271"/>
      <c r="P60" s="293"/>
      <c r="Q60" s="297">
        <v>14910</v>
      </c>
      <c r="R60" s="314" t="s">
        <v>331</v>
      </c>
      <c r="S60" s="328">
        <v>12859</v>
      </c>
      <c r="T60" s="340" t="s">
        <v>331</v>
      </c>
      <c r="U60" s="297">
        <v>2051</v>
      </c>
      <c r="V60" s="314" t="s">
        <v>331</v>
      </c>
    </row>
    <row r="61" spans="1:22">
      <c r="A61" s="255" t="s">
        <v>289</v>
      </c>
      <c r="C61" s="263" t="s">
        <v>291</v>
      </c>
      <c r="D61" s="272"/>
      <c r="E61" s="272"/>
      <c r="F61" s="279"/>
      <c r="G61" s="279"/>
      <c r="H61" s="281"/>
      <c r="I61" s="281"/>
      <c r="J61" s="284"/>
      <c r="K61" s="281"/>
      <c r="L61" s="272"/>
      <c r="M61" s="272"/>
      <c r="N61" s="272"/>
      <c r="O61" s="272"/>
      <c r="P61" s="294"/>
      <c r="Q61" s="301">
        <v>-1318110</v>
      </c>
      <c r="R61" s="312" t="s">
        <v>331</v>
      </c>
      <c r="S61" s="329">
        <v>-1214066</v>
      </c>
      <c r="T61" s="341" t="s">
        <v>290</v>
      </c>
      <c r="U61" s="301">
        <v>-104045</v>
      </c>
      <c r="V61" s="312" t="s">
        <v>331</v>
      </c>
    </row>
    <row r="62" spans="1:22" ht="14.25">
      <c r="A62" s="255" t="s">
        <v>61</v>
      </c>
      <c r="C62" s="264" t="s">
        <v>53</v>
      </c>
      <c r="D62" s="273"/>
      <c r="E62" s="273"/>
      <c r="F62" s="122"/>
      <c r="G62" s="122"/>
      <c r="H62" s="127"/>
      <c r="I62" s="127"/>
      <c r="J62" s="131"/>
      <c r="K62" s="127"/>
      <c r="L62" s="273"/>
      <c r="M62" s="273"/>
      <c r="N62" s="273"/>
      <c r="O62" s="273"/>
      <c r="P62" s="273"/>
      <c r="Q62" s="303">
        <v>41197269</v>
      </c>
      <c r="R62" s="317" t="s">
        <v>331</v>
      </c>
      <c r="S62" s="330">
        <v>71439187</v>
      </c>
      <c r="T62" s="342" t="s">
        <v>331</v>
      </c>
      <c r="U62" s="303">
        <v>-30241918</v>
      </c>
      <c r="V62" s="317" t="s">
        <v>331</v>
      </c>
    </row>
    <row r="63" spans="1:22" ht="14.25">
      <c r="A63" s="255" t="s">
        <v>292</v>
      </c>
      <c r="C63" s="265" t="s">
        <v>294</v>
      </c>
      <c r="D63" s="274"/>
      <c r="E63" s="276"/>
      <c r="F63" s="276"/>
      <c r="G63" s="276"/>
      <c r="H63" s="276"/>
      <c r="I63" s="276"/>
      <c r="J63" s="276"/>
      <c r="K63" s="276"/>
      <c r="L63" s="276"/>
      <c r="M63" s="276"/>
      <c r="N63" s="276"/>
      <c r="O63" s="276"/>
      <c r="P63" s="276"/>
      <c r="Q63" s="304">
        <v>39879158</v>
      </c>
      <c r="R63" s="318" t="s">
        <v>331</v>
      </c>
      <c r="S63" s="331">
        <v>70225121</v>
      </c>
      <c r="T63" s="343" t="s">
        <v>331</v>
      </c>
      <c r="U63" s="304">
        <v>-30345963</v>
      </c>
      <c r="V63" s="318" t="s">
        <v>331</v>
      </c>
    </row>
    <row r="64" spans="1:22" s="13" customFormat="1" ht="12" customHeight="1">
      <c r="A64" s="255"/>
      <c r="Q64" s="104"/>
      <c r="V64" s="2"/>
    </row>
    <row r="65" spans="1:21" s="13" customFormat="1">
      <c r="A65" s="255"/>
      <c r="C65" s="23"/>
      <c r="D65" s="23" t="s">
        <v>16</v>
      </c>
      <c r="E65" s="104"/>
      <c r="F65" s="280"/>
      <c r="G65" s="104"/>
      <c r="H65" s="104"/>
      <c r="I65" s="283"/>
      <c r="J65" s="283"/>
      <c r="K65" s="280"/>
      <c r="L65" s="280"/>
      <c r="M65" s="280"/>
      <c r="N65" s="226"/>
      <c r="O65" s="226"/>
      <c r="P65" s="226"/>
      <c r="Q65" s="305"/>
      <c r="R65" s="80"/>
      <c r="S65" s="80"/>
      <c r="T65" s="80"/>
      <c r="U65" s="80"/>
    </row>
  </sheetData>
  <mergeCells count="25">
    <mergeCell ref="C9:V9"/>
    <mergeCell ref="C10:V10"/>
    <mergeCell ref="C11:V11"/>
    <mergeCell ref="C13:P13"/>
    <mergeCell ref="Q13:R13"/>
    <mergeCell ref="O35:P35"/>
    <mergeCell ref="O36:P36"/>
    <mergeCell ref="O37:P37"/>
    <mergeCell ref="O46:P46"/>
    <mergeCell ref="S46:V46"/>
    <mergeCell ref="O47:P47"/>
    <mergeCell ref="S47:T47"/>
    <mergeCell ref="U47:V47"/>
    <mergeCell ref="S48:T48"/>
    <mergeCell ref="S49:T49"/>
    <mergeCell ref="S50:T50"/>
    <mergeCell ref="S51:T51"/>
    <mergeCell ref="S52:T52"/>
    <mergeCell ref="Q53:R53"/>
    <mergeCell ref="Q54:R54"/>
    <mergeCell ref="Q55:R55"/>
    <mergeCell ref="Q56:R56"/>
    <mergeCell ref="Q57:R57"/>
    <mergeCell ref="U58:V58"/>
    <mergeCell ref="U59:V59"/>
  </mergeCells>
  <phoneticPr fontId="3"/>
  <pageMargins left="0.70866141732283472" right="0.70866141732283472" top="0.39370078740157483" bottom="0.39370078740157483" header="0.51181102362204722" footer="0.51181102362204722"/>
  <pageSetup paperSize="9" scale="7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全体貸借対照表</vt:lpstr>
      <vt:lpstr>全体行政コスト計算書</vt:lpstr>
      <vt:lpstr>全体純資産変動計算書</vt:lpstr>
      <vt:lpstr>全体資金収支計算書</vt:lpstr>
      <vt:lpstr>全体行政コスト及び純資産変動計算書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00440:佐藤 武志</dc:creator>
  <cp:lastModifiedBy>00440:佐藤 武志</cp:lastModifiedBy>
  <dcterms:created xsi:type="dcterms:W3CDTF">2020-06-04T01:39:04Z</dcterms:created>
  <dcterms:modified xsi:type="dcterms:W3CDTF">2020-06-04T01:56:32Z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2020-06-04T01:56:32Z</vt:filetime>
  </property>
</Properties>
</file>